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SHOKOKAI-NAS\share\10002_kuwabaraフォルダ\グーペ用\"/>
    </mc:Choice>
  </mc:AlternateContent>
  <xr:revisionPtr revIDLastSave="0" documentId="13_ncr:1_{C88A9E67-219D-4D58-9A97-B88D80E06D68}" xr6:coauthVersionLast="47" xr6:coauthVersionMax="47" xr10:uidLastSave="{00000000-0000-0000-0000-000000000000}"/>
  <bookViews>
    <workbookView xWindow="-120" yWindow="-120" windowWidth="29040" windowHeight="15720" tabRatio="675" activeTab="2" xr2:uid="{8C274B4A-66E6-4472-9A4E-4E412CEA77B4}"/>
  </bookViews>
  <sheets>
    <sheet name="賃金入力" sheetId="1" r:id="rId1"/>
    <sheet name="賃金報告" sheetId="2" r:id="rId2"/>
    <sheet name="直接入力" sheetId="3" r:id="rId3"/>
  </sheets>
  <definedNames>
    <definedName name="_xlnm._FilterDatabase" localSheetId="0" hidden="1">賃金入力!$A$15:$BF$128</definedName>
    <definedName name="_xlnm.Print_Area" localSheetId="1">賃金報告!$B$2:$Z$46</definedName>
    <definedName name="_xlnm.Print_Titles" localSheetId="0">賃金入力!$14:$15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2" l="1"/>
  <c r="I35" i="2"/>
  <c r="O32" i="3"/>
  <c r="L28" i="3"/>
  <c r="L27" i="3"/>
  <c r="L26" i="3"/>
  <c r="L25" i="3"/>
  <c r="K43" i="3"/>
  <c r="K41" i="3"/>
  <c r="K39" i="3"/>
  <c r="K37" i="3"/>
  <c r="K45" i="3" s="1"/>
  <c r="I45" i="3" s="1"/>
  <c r="F43" i="3"/>
  <c r="F41" i="3"/>
  <c r="F39" i="3"/>
  <c r="F37" i="3"/>
  <c r="H128" i="1"/>
  <c r="F43" i="2"/>
  <c r="F41" i="2"/>
  <c r="F39" i="2"/>
  <c r="F37" i="2"/>
  <c r="F45" i="2" s="1"/>
  <c r="K43" i="2"/>
  <c r="K41" i="2"/>
  <c r="K39" i="2"/>
  <c r="K37" i="2"/>
  <c r="K45" i="2" s="1"/>
  <c r="U17" i="3"/>
  <c r="T17" i="3"/>
  <c r="U18" i="3"/>
  <c r="T18" i="3"/>
  <c r="U19" i="3"/>
  <c r="T19" i="3"/>
  <c r="U20" i="3"/>
  <c r="T20" i="3"/>
  <c r="T21" i="3"/>
  <c r="U21" i="3"/>
  <c r="U22" i="3"/>
  <c r="T22" i="3"/>
  <c r="T23" i="3"/>
  <c r="U23" i="3"/>
  <c r="U24" i="3"/>
  <c r="T24" i="3"/>
  <c r="T25" i="3"/>
  <c r="U25" i="3"/>
  <c r="U26" i="3"/>
  <c r="T26" i="3"/>
  <c r="T27" i="3"/>
  <c r="U27" i="3"/>
  <c r="U28" i="3"/>
  <c r="T28" i="3"/>
  <c r="T29" i="3"/>
  <c r="U29" i="3"/>
  <c r="U30" i="3"/>
  <c r="T30" i="3"/>
  <c r="T31" i="3"/>
  <c r="U31" i="3"/>
  <c r="S45" i="3"/>
  <c r="P45" i="3"/>
  <c r="M35" i="3"/>
  <c r="I35" i="3"/>
  <c r="B35" i="3"/>
  <c r="D31" i="3"/>
  <c r="D30" i="3"/>
  <c r="D29" i="3"/>
  <c r="K28" i="3"/>
  <c r="K27" i="3"/>
  <c r="K26" i="3"/>
  <c r="B26" i="3"/>
  <c r="K25" i="3"/>
  <c r="L24" i="3"/>
  <c r="K24" i="3"/>
  <c r="K33" i="3" s="1"/>
  <c r="L23" i="3"/>
  <c r="K23" i="3"/>
  <c r="L22" i="3"/>
  <c r="K22" i="3"/>
  <c r="L21" i="3"/>
  <c r="K21" i="3"/>
  <c r="L20" i="3"/>
  <c r="K20" i="3"/>
  <c r="L19" i="3"/>
  <c r="K19" i="3"/>
  <c r="L18" i="3"/>
  <c r="K18" i="3"/>
  <c r="L17" i="3"/>
  <c r="K17" i="3"/>
  <c r="B17" i="3"/>
  <c r="B11" i="3"/>
  <c r="L29" i="3"/>
  <c r="J32" i="3"/>
  <c r="K29" i="3"/>
  <c r="K30" i="3"/>
  <c r="C31" i="3"/>
  <c r="K31" i="3"/>
  <c r="H32" i="3"/>
  <c r="L31" i="3"/>
  <c r="P45" i="2"/>
  <c r="B35" i="2"/>
  <c r="B26" i="2"/>
  <c r="B17" i="2"/>
  <c r="B11" i="2"/>
  <c r="S45" i="2"/>
  <c r="G19" i="1"/>
  <c r="A19" i="1"/>
  <c r="G20" i="1"/>
  <c r="A20" i="1"/>
  <c r="G21" i="1"/>
  <c r="A21" i="1" s="1"/>
  <c r="G22" i="1"/>
  <c r="A22" i="1"/>
  <c r="G23" i="1"/>
  <c r="A23" i="1"/>
  <c r="G24" i="1"/>
  <c r="A24" i="1" s="1"/>
  <c r="G25" i="1"/>
  <c r="A25" i="1"/>
  <c r="G26" i="1"/>
  <c r="A26" i="1"/>
  <c r="G27" i="1"/>
  <c r="A27" i="1" s="1"/>
  <c r="G28" i="1"/>
  <c r="A28" i="1"/>
  <c r="G29" i="1"/>
  <c r="A29" i="1"/>
  <c r="G30" i="1"/>
  <c r="A30" i="1" s="1"/>
  <c r="G31" i="1"/>
  <c r="A31" i="1"/>
  <c r="G32" i="1"/>
  <c r="A32" i="1"/>
  <c r="G33" i="1"/>
  <c r="A33" i="1" s="1"/>
  <c r="G34" i="1"/>
  <c r="A34" i="1"/>
  <c r="G35" i="1"/>
  <c r="A35" i="1"/>
  <c r="G36" i="1"/>
  <c r="A36" i="1" s="1"/>
  <c r="G37" i="1"/>
  <c r="A37" i="1"/>
  <c r="G38" i="1"/>
  <c r="A38" i="1"/>
  <c r="G39" i="1"/>
  <c r="A39" i="1" s="1"/>
  <c r="G40" i="1"/>
  <c r="A40" i="1"/>
  <c r="G41" i="1"/>
  <c r="A41" i="1"/>
  <c r="G42" i="1"/>
  <c r="A42" i="1" s="1"/>
  <c r="G43" i="1"/>
  <c r="A43" i="1"/>
  <c r="G44" i="1"/>
  <c r="A44" i="1"/>
  <c r="G45" i="1"/>
  <c r="A45" i="1" s="1"/>
  <c r="G46" i="1"/>
  <c r="A46" i="1"/>
  <c r="G47" i="1"/>
  <c r="A47" i="1"/>
  <c r="G48" i="1"/>
  <c r="A48" i="1" s="1"/>
  <c r="G49" i="1"/>
  <c r="A49" i="1"/>
  <c r="G50" i="1"/>
  <c r="A50" i="1"/>
  <c r="G51" i="1"/>
  <c r="A51" i="1" s="1"/>
  <c r="G52" i="1"/>
  <c r="A52" i="1"/>
  <c r="G53" i="1"/>
  <c r="A53" i="1"/>
  <c r="G54" i="1"/>
  <c r="A54" i="1" s="1"/>
  <c r="G55" i="1"/>
  <c r="A55" i="1"/>
  <c r="G56" i="1"/>
  <c r="A56" i="1"/>
  <c r="G57" i="1"/>
  <c r="A57" i="1" s="1"/>
  <c r="G58" i="1"/>
  <c r="A58" i="1"/>
  <c r="G59" i="1"/>
  <c r="A59" i="1"/>
  <c r="G60" i="1"/>
  <c r="A60" i="1" s="1"/>
  <c r="G61" i="1"/>
  <c r="A61" i="1"/>
  <c r="G62" i="1"/>
  <c r="A62" i="1"/>
  <c r="G63" i="1"/>
  <c r="A63" i="1" s="1"/>
  <c r="G64" i="1"/>
  <c r="A64" i="1"/>
  <c r="G65" i="1"/>
  <c r="A65" i="1"/>
  <c r="G66" i="1"/>
  <c r="A66" i="1" s="1"/>
  <c r="G67" i="1"/>
  <c r="A67" i="1"/>
  <c r="G68" i="1"/>
  <c r="A68" i="1"/>
  <c r="G69" i="1"/>
  <c r="A69" i="1" s="1"/>
  <c r="G70" i="1"/>
  <c r="A70" i="1"/>
  <c r="G71" i="1"/>
  <c r="A71" i="1"/>
  <c r="G72" i="1"/>
  <c r="A72" i="1" s="1"/>
  <c r="G73" i="1"/>
  <c r="A73" i="1"/>
  <c r="G74" i="1"/>
  <c r="A74" i="1"/>
  <c r="G75" i="1"/>
  <c r="A75" i="1" s="1"/>
  <c r="G76" i="1"/>
  <c r="A76" i="1"/>
  <c r="G77" i="1"/>
  <c r="A77" i="1"/>
  <c r="G78" i="1"/>
  <c r="A78" i="1" s="1"/>
  <c r="G79" i="1"/>
  <c r="A79" i="1"/>
  <c r="G80" i="1"/>
  <c r="A80" i="1"/>
  <c r="G81" i="1"/>
  <c r="A81" i="1" s="1"/>
  <c r="G82" i="1"/>
  <c r="A82" i="1"/>
  <c r="G83" i="1"/>
  <c r="A83" i="1"/>
  <c r="G84" i="1"/>
  <c r="A84" i="1" s="1"/>
  <c r="G85" i="1"/>
  <c r="A85" i="1"/>
  <c r="G86" i="1"/>
  <c r="A86" i="1"/>
  <c r="G87" i="1"/>
  <c r="A87" i="1" s="1"/>
  <c r="G88" i="1"/>
  <c r="A88" i="1"/>
  <c r="G89" i="1"/>
  <c r="A89" i="1"/>
  <c r="G90" i="1"/>
  <c r="A90" i="1" s="1"/>
  <c r="G91" i="1"/>
  <c r="A91" i="1"/>
  <c r="G92" i="1"/>
  <c r="A92" i="1"/>
  <c r="G93" i="1"/>
  <c r="A93" i="1" s="1"/>
  <c r="G94" i="1"/>
  <c r="A94" i="1"/>
  <c r="G95" i="1"/>
  <c r="A95" i="1"/>
  <c r="G96" i="1"/>
  <c r="A96" i="1" s="1"/>
  <c r="G97" i="1"/>
  <c r="A97" i="1"/>
  <c r="G98" i="1"/>
  <c r="A98" i="1"/>
  <c r="G99" i="1"/>
  <c r="A99" i="1" s="1"/>
  <c r="G100" i="1"/>
  <c r="A100" i="1"/>
  <c r="G101" i="1"/>
  <c r="A101" i="1"/>
  <c r="G102" i="1"/>
  <c r="A102" i="1" s="1"/>
  <c r="G103" i="1"/>
  <c r="A103" i="1"/>
  <c r="G104" i="1"/>
  <c r="A104" i="1"/>
  <c r="G105" i="1"/>
  <c r="A105" i="1" s="1"/>
  <c r="G106" i="1"/>
  <c r="A106" i="1"/>
  <c r="G107" i="1"/>
  <c r="A107" i="1"/>
  <c r="G108" i="1"/>
  <c r="A108" i="1" s="1"/>
  <c r="G109" i="1"/>
  <c r="A109" i="1"/>
  <c r="G110" i="1"/>
  <c r="A110" i="1"/>
  <c r="G111" i="1"/>
  <c r="A111" i="1" s="1"/>
  <c r="G112" i="1"/>
  <c r="A112" i="1"/>
  <c r="G113" i="1"/>
  <c r="A113" i="1"/>
  <c r="G114" i="1"/>
  <c r="A114" i="1" s="1"/>
  <c r="G115" i="1"/>
  <c r="A115" i="1"/>
  <c r="G116" i="1"/>
  <c r="A116" i="1"/>
  <c r="G117" i="1"/>
  <c r="A117" i="1" s="1"/>
  <c r="G118" i="1"/>
  <c r="A118" i="1"/>
  <c r="G119" i="1"/>
  <c r="A119" i="1"/>
  <c r="G120" i="1"/>
  <c r="A120" i="1" s="1"/>
  <c r="G121" i="1"/>
  <c r="A121" i="1"/>
  <c r="G122" i="1"/>
  <c r="A122" i="1"/>
  <c r="G123" i="1"/>
  <c r="A123" i="1" s="1"/>
  <c r="G124" i="1"/>
  <c r="A124" i="1"/>
  <c r="G125" i="1"/>
  <c r="A125" i="1"/>
  <c r="BF125" i="1"/>
  <c r="BE125" i="1"/>
  <c r="BD125" i="1"/>
  <c r="BC125" i="1"/>
  <c r="BB125" i="1"/>
  <c r="BA125" i="1"/>
  <c r="AZ125" i="1"/>
  <c r="AY125" i="1"/>
  <c r="AX125" i="1"/>
  <c r="AW125" i="1"/>
  <c r="AV125" i="1"/>
  <c r="AU125" i="1"/>
  <c r="AT125" i="1"/>
  <c r="AS125" i="1"/>
  <c r="AR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Z125" i="1"/>
  <c r="F125" i="1"/>
  <c r="BF124" i="1"/>
  <c r="BE124" i="1"/>
  <c r="BD124" i="1"/>
  <c r="BC124" i="1"/>
  <c r="BB124" i="1"/>
  <c r="BA124" i="1"/>
  <c r="AZ124" i="1"/>
  <c r="AY124" i="1"/>
  <c r="AX124" i="1"/>
  <c r="AW124" i="1"/>
  <c r="AV124" i="1"/>
  <c r="AU124" i="1"/>
  <c r="AT124" i="1"/>
  <c r="AS124" i="1"/>
  <c r="AR124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Z124" i="1"/>
  <c r="F124" i="1"/>
  <c r="BF123" i="1"/>
  <c r="BE123" i="1"/>
  <c r="BD123" i="1"/>
  <c r="BC123" i="1"/>
  <c r="BB123" i="1"/>
  <c r="BA123" i="1"/>
  <c r="AZ123" i="1"/>
  <c r="AY123" i="1"/>
  <c r="AX123" i="1"/>
  <c r="AW123" i="1"/>
  <c r="AV123" i="1"/>
  <c r="AU123" i="1"/>
  <c r="AT123" i="1"/>
  <c r="AS123" i="1"/>
  <c r="AR123" i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Z123" i="1"/>
  <c r="F123" i="1"/>
  <c r="BF122" i="1"/>
  <c r="BE122" i="1"/>
  <c r="BD122" i="1"/>
  <c r="BC122" i="1"/>
  <c r="BB122" i="1"/>
  <c r="BA122" i="1"/>
  <c r="AZ122" i="1"/>
  <c r="AY122" i="1"/>
  <c r="AX122" i="1"/>
  <c r="AW122" i="1"/>
  <c r="AV122" i="1"/>
  <c r="AU122" i="1"/>
  <c r="AT122" i="1"/>
  <c r="AS122" i="1"/>
  <c r="AR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Z122" i="1"/>
  <c r="F122" i="1"/>
  <c r="BF121" i="1"/>
  <c r="BE121" i="1"/>
  <c r="BD121" i="1"/>
  <c r="BC121" i="1"/>
  <c r="BB121" i="1"/>
  <c r="BA121" i="1"/>
  <c r="AZ121" i="1"/>
  <c r="AY121" i="1"/>
  <c r="AX121" i="1"/>
  <c r="AW121" i="1"/>
  <c r="AV121" i="1"/>
  <c r="AU121" i="1"/>
  <c r="AT121" i="1"/>
  <c r="AS121" i="1"/>
  <c r="AR121" i="1"/>
  <c r="AP121" i="1"/>
  <c r="AO121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Z121" i="1"/>
  <c r="F121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Z120" i="1"/>
  <c r="F120" i="1"/>
  <c r="BF119" i="1"/>
  <c r="BE119" i="1"/>
  <c r="BD119" i="1"/>
  <c r="BC119" i="1"/>
  <c r="BB119" i="1"/>
  <c r="BA119" i="1"/>
  <c r="AZ119" i="1"/>
  <c r="AY119" i="1"/>
  <c r="AX119" i="1"/>
  <c r="AW119" i="1"/>
  <c r="AV119" i="1"/>
  <c r="AU119" i="1"/>
  <c r="AT119" i="1"/>
  <c r="AS119" i="1"/>
  <c r="AR119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Z119" i="1"/>
  <c r="F119" i="1"/>
  <c r="BF118" i="1"/>
  <c r="BE118" i="1"/>
  <c r="BD118" i="1"/>
  <c r="BC118" i="1"/>
  <c r="BB118" i="1"/>
  <c r="BA118" i="1"/>
  <c r="AZ118" i="1"/>
  <c r="AY118" i="1"/>
  <c r="AX118" i="1"/>
  <c r="AW118" i="1"/>
  <c r="AV118" i="1"/>
  <c r="AU118" i="1"/>
  <c r="AT118" i="1"/>
  <c r="AS118" i="1"/>
  <c r="AR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Z118" i="1"/>
  <c r="F118" i="1"/>
  <c r="BF117" i="1"/>
  <c r="BE117" i="1"/>
  <c r="BD117" i="1"/>
  <c r="BC117" i="1"/>
  <c r="BB117" i="1"/>
  <c r="BA117" i="1"/>
  <c r="AZ117" i="1"/>
  <c r="AY117" i="1"/>
  <c r="AX117" i="1"/>
  <c r="AW117" i="1"/>
  <c r="AV117" i="1"/>
  <c r="AU117" i="1"/>
  <c r="AT117" i="1"/>
  <c r="AS117" i="1"/>
  <c r="AR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Z117" i="1"/>
  <c r="F117" i="1"/>
  <c r="BF116" i="1"/>
  <c r="BE116" i="1"/>
  <c r="BD116" i="1"/>
  <c r="BC116" i="1"/>
  <c r="BB116" i="1"/>
  <c r="BA116" i="1"/>
  <c r="AZ116" i="1"/>
  <c r="AY116" i="1"/>
  <c r="AX116" i="1"/>
  <c r="AW116" i="1"/>
  <c r="AV116" i="1"/>
  <c r="AU116" i="1"/>
  <c r="AT116" i="1"/>
  <c r="AS116" i="1"/>
  <c r="AR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Z116" i="1"/>
  <c r="F116" i="1"/>
  <c r="BF115" i="1"/>
  <c r="BE115" i="1"/>
  <c r="BD115" i="1"/>
  <c r="BC115" i="1"/>
  <c r="BB115" i="1"/>
  <c r="BA115" i="1"/>
  <c r="AZ115" i="1"/>
  <c r="AY115" i="1"/>
  <c r="AX115" i="1"/>
  <c r="AW115" i="1"/>
  <c r="AV115" i="1"/>
  <c r="AU115" i="1"/>
  <c r="AT115" i="1"/>
  <c r="AS115" i="1"/>
  <c r="AR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Z115" i="1"/>
  <c r="F115" i="1"/>
  <c r="BF114" i="1"/>
  <c r="BE114" i="1"/>
  <c r="BD114" i="1"/>
  <c r="BC114" i="1"/>
  <c r="BB114" i="1"/>
  <c r="BA114" i="1"/>
  <c r="AZ114" i="1"/>
  <c r="AY114" i="1"/>
  <c r="AX114" i="1"/>
  <c r="AW114" i="1"/>
  <c r="AV114" i="1"/>
  <c r="AU114" i="1"/>
  <c r="AT114" i="1"/>
  <c r="AS114" i="1"/>
  <c r="AR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Z114" i="1"/>
  <c r="F114" i="1"/>
  <c r="BF113" i="1"/>
  <c r="BE113" i="1"/>
  <c r="BD113" i="1"/>
  <c r="BC113" i="1"/>
  <c r="BB113" i="1"/>
  <c r="F113" i="1"/>
  <c r="BA113" i="1"/>
  <c r="AZ113" i="1"/>
  <c r="AY113" i="1"/>
  <c r="AX113" i="1"/>
  <c r="AW113" i="1"/>
  <c r="AV113" i="1"/>
  <c r="AU113" i="1"/>
  <c r="AT113" i="1"/>
  <c r="AS113" i="1"/>
  <c r="AR113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Z113" i="1"/>
  <c r="BF112" i="1"/>
  <c r="BE112" i="1"/>
  <c r="BD112" i="1"/>
  <c r="BC112" i="1"/>
  <c r="BB112" i="1"/>
  <c r="F112" i="1"/>
  <c r="BA112" i="1"/>
  <c r="AZ112" i="1"/>
  <c r="AY112" i="1"/>
  <c r="AX112" i="1"/>
  <c r="AW112" i="1"/>
  <c r="AV112" i="1"/>
  <c r="AU112" i="1"/>
  <c r="AT112" i="1"/>
  <c r="AS112" i="1"/>
  <c r="AR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Z112" i="1"/>
  <c r="BF111" i="1"/>
  <c r="BE111" i="1"/>
  <c r="BD111" i="1"/>
  <c r="F111" i="1"/>
  <c r="BC111" i="1"/>
  <c r="BB111" i="1"/>
  <c r="BA111" i="1"/>
  <c r="AZ111" i="1"/>
  <c r="AY111" i="1"/>
  <c r="AX111" i="1"/>
  <c r="AW111" i="1"/>
  <c r="AV111" i="1"/>
  <c r="AU111" i="1"/>
  <c r="AT111" i="1"/>
  <c r="AS111" i="1"/>
  <c r="AR111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Z111" i="1"/>
  <c r="BF110" i="1"/>
  <c r="F110" i="1"/>
  <c r="BE110" i="1"/>
  <c r="BD110" i="1"/>
  <c r="BC110" i="1"/>
  <c r="BB110" i="1"/>
  <c r="BA110" i="1"/>
  <c r="AZ110" i="1"/>
  <c r="AY110" i="1"/>
  <c r="AX110" i="1"/>
  <c r="AW110" i="1"/>
  <c r="AV110" i="1"/>
  <c r="AU110" i="1"/>
  <c r="AT110" i="1"/>
  <c r="AS110" i="1"/>
  <c r="AR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Z110" i="1"/>
  <c r="BF109" i="1"/>
  <c r="F109" i="1"/>
  <c r="BE109" i="1"/>
  <c r="BD109" i="1"/>
  <c r="BC109" i="1"/>
  <c r="BB109" i="1"/>
  <c r="BA109" i="1"/>
  <c r="AZ109" i="1"/>
  <c r="AY109" i="1"/>
  <c r="AX109" i="1"/>
  <c r="AW109" i="1"/>
  <c r="AV109" i="1"/>
  <c r="AU109" i="1"/>
  <c r="AT109" i="1"/>
  <c r="AS109" i="1"/>
  <c r="AR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Z109" i="1"/>
  <c r="BF108" i="1"/>
  <c r="BE108" i="1"/>
  <c r="BD108" i="1"/>
  <c r="BC108" i="1"/>
  <c r="BB108" i="1"/>
  <c r="BA108" i="1"/>
  <c r="AZ108" i="1"/>
  <c r="AY108" i="1"/>
  <c r="AX108" i="1"/>
  <c r="AW108" i="1"/>
  <c r="AV108" i="1"/>
  <c r="F108" i="1"/>
  <c r="AU108" i="1"/>
  <c r="AT108" i="1"/>
  <c r="AS108" i="1"/>
  <c r="AR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Z108" i="1"/>
  <c r="BF107" i="1"/>
  <c r="BE107" i="1"/>
  <c r="BD107" i="1"/>
  <c r="BC107" i="1"/>
  <c r="BB107" i="1"/>
  <c r="BA107" i="1"/>
  <c r="AZ107" i="1"/>
  <c r="AY107" i="1"/>
  <c r="AX107" i="1"/>
  <c r="AW107" i="1"/>
  <c r="AV107" i="1"/>
  <c r="F107" i="1"/>
  <c r="AU107" i="1"/>
  <c r="AT107" i="1"/>
  <c r="AS107" i="1"/>
  <c r="AR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Z107" i="1"/>
  <c r="BF106" i="1"/>
  <c r="BE106" i="1"/>
  <c r="BD106" i="1"/>
  <c r="BC106" i="1"/>
  <c r="BB106" i="1"/>
  <c r="BA106" i="1"/>
  <c r="AZ106" i="1"/>
  <c r="AY106" i="1"/>
  <c r="AX106" i="1"/>
  <c r="AW106" i="1"/>
  <c r="F106" i="1"/>
  <c r="AV106" i="1"/>
  <c r="AU106" i="1"/>
  <c r="AT106" i="1"/>
  <c r="AS106" i="1"/>
  <c r="AR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Z106" i="1"/>
  <c r="BF105" i="1"/>
  <c r="BE105" i="1"/>
  <c r="BD105" i="1"/>
  <c r="F105" i="1"/>
  <c r="BC105" i="1"/>
  <c r="BB105" i="1"/>
  <c r="BA105" i="1"/>
  <c r="AZ105" i="1"/>
  <c r="AY105" i="1"/>
  <c r="AX105" i="1"/>
  <c r="AW105" i="1"/>
  <c r="AV105" i="1"/>
  <c r="AU105" i="1"/>
  <c r="AT105" i="1"/>
  <c r="AS105" i="1"/>
  <c r="AR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Z105" i="1"/>
  <c r="BF104" i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/>
  <c r="AS104" i="1"/>
  <c r="F104" i="1"/>
  <c r="AR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Z104" i="1"/>
  <c r="BF103" i="1"/>
  <c r="BE103" i="1"/>
  <c r="BD103" i="1"/>
  <c r="F103" i="1"/>
  <c r="BC103" i="1"/>
  <c r="BB103" i="1"/>
  <c r="BA103" i="1"/>
  <c r="AZ103" i="1"/>
  <c r="AY103" i="1"/>
  <c r="AX103" i="1"/>
  <c r="AW103" i="1"/>
  <c r="AV103" i="1"/>
  <c r="AU103" i="1"/>
  <c r="AT103" i="1"/>
  <c r="AS103" i="1"/>
  <c r="AR103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Z103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F102" i="1"/>
  <c r="AT102" i="1"/>
  <c r="AS102" i="1"/>
  <c r="AR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Z102" i="1"/>
  <c r="BF101" i="1"/>
  <c r="BE101" i="1"/>
  <c r="BD101" i="1"/>
  <c r="BC101" i="1"/>
  <c r="BB101" i="1"/>
  <c r="BA101" i="1"/>
  <c r="AZ101" i="1"/>
  <c r="AY101" i="1"/>
  <c r="AX101" i="1"/>
  <c r="AW101" i="1"/>
  <c r="AV101" i="1"/>
  <c r="F101" i="1"/>
  <c r="AU101" i="1"/>
  <c r="AT101" i="1"/>
  <c r="AS101" i="1"/>
  <c r="AR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Z101" i="1"/>
  <c r="BF100" i="1"/>
  <c r="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AR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Z100" i="1"/>
  <c r="BF99" i="1"/>
  <c r="BE99" i="1"/>
  <c r="BD99" i="1"/>
  <c r="F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Z99" i="1"/>
  <c r="BF98" i="1"/>
  <c r="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Z98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F97" i="1"/>
  <c r="AS97" i="1"/>
  <c r="AR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Z97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F96" i="1"/>
  <c r="AS96" i="1"/>
  <c r="AR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Z96" i="1"/>
  <c r="BF95" i="1"/>
  <c r="BE95" i="1"/>
  <c r="BD95" i="1"/>
  <c r="F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Z95" i="1"/>
  <c r="BF94" i="1"/>
  <c r="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Z94" i="1"/>
  <c r="BF93" i="1"/>
  <c r="F93" i="1"/>
  <c r="BE93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Z93" i="1"/>
  <c r="BF92" i="1"/>
  <c r="BE92" i="1"/>
  <c r="F92" i="1"/>
  <c r="BD92" i="1"/>
  <c r="BC92" i="1"/>
  <c r="BB92" i="1"/>
  <c r="BA92" i="1"/>
  <c r="AZ92" i="1"/>
  <c r="AY92" i="1"/>
  <c r="AX92" i="1"/>
  <c r="AW92" i="1"/>
  <c r="AV92" i="1"/>
  <c r="AU92" i="1"/>
  <c r="AT92" i="1"/>
  <c r="AS92" i="1"/>
  <c r="AR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Z92" i="1"/>
  <c r="BF91" i="1"/>
  <c r="F91" i="1"/>
  <c r="BE91" i="1"/>
  <c r="BD91" i="1"/>
  <c r="BC91" i="1"/>
  <c r="BB91" i="1"/>
  <c r="BA91" i="1"/>
  <c r="AZ91" i="1"/>
  <c r="AY91" i="1"/>
  <c r="AX91" i="1"/>
  <c r="AW91" i="1"/>
  <c r="AV91" i="1"/>
  <c r="AU91" i="1"/>
  <c r="AT91" i="1"/>
  <c r="AS91" i="1"/>
  <c r="AR91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Z91" i="1"/>
  <c r="BF90" i="1"/>
  <c r="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Z90" i="1"/>
  <c r="BF89" i="1"/>
  <c r="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Z89" i="1"/>
  <c r="BF88" i="1"/>
  <c r="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Z88" i="1"/>
  <c r="BF87" i="1"/>
  <c r="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Z87" i="1"/>
  <c r="BF86" i="1"/>
  <c r="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Z86" i="1"/>
  <c r="BF85" i="1"/>
  <c r="F85" i="1"/>
  <c r="BE85" i="1"/>
  <c r="BD85" i="1"/>
  <c r="BC85" i="1"/>
  <c r="BB85" i="1"/>
  <c r="BA85" i="1"/>
  <c r="AZ85" i="1"/>
  <c r="AY85" i="1"/>
  <c r="AX85" i="1"/>
  <c r="AW85" i="1"/>
  <c r="AV85" i="1"/>
  <c r="AU85" i="1"/>
  <c r="AT85" i="1"/>
  <c r="AS85" i="1"/>
  <c r="AR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Z85" i="1"/>
  <c r="BF84" i="1"/>
  <c r="F84" i="1"/>
  <c r="BE84" i="1"/>
  <c r="BD84" i="1"/>
  <c r="BC84" i="1"/>
  <c r="BB84" i="1"/>
  <c r="BA84" i="1"/>
  <c r="AZ84" i="1"/>
  <c r="AY84" i="1"/>
  <c r="AX84" i="1"/>
  <c r="AW84" i="1"/>
  <c r="AV84" i="1"/>
  <c r="AU84" i="1"/>
  <c r="AT84" i="1"/>
  <c r="AS84" i="1"/>
  <c r="AR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Z84" i="1"/>
  <c r="BF83" i="1"/>
  <c r="F83" i="1"/>
  <c r="BE83" i="1"/>
  <c r="BD83" i="1"/>
  <c r="BC83" i="1"/>
  <c r="BB83" i="1"/>
  <c r="BA83" i="1"/>
  <c r="AZ83" i="1"/>
  <c r="AY83" i="1"/>
  <c r="AX83" i="1"/>
  <c r="AW83" i="1"/>
  <c r="AV83" i="1"/>
  <c r="AU83" i="1"/>
  <c r="AT83" i="1"/>
  <c r="AS83" i="1"/>
  <c r="AR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Z83" i="1"/>
  <c r="BF82" i="1"/>
  <c r="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Z82" i="1"/>
  <c r="BF81" i="1"/>
  <c r="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Z81" i="1"/>
  <c r="BF80" i="1"/>
  <c r="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Z80" i="1"/>
  <c r="BF79" i="1"/>
  <c r="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Z79" i="1"/>
  <c r="BF78" i="1"/>
  <c r="F78" i="1"/>
  <c r="BE78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R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Z78" i="1"/>
  <c r="BF77" i="1"/>
  <c r="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Z77" i="1"/>
  <c r="BF76" i="1"/>
  <c r="F76" i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Z76" i="1"/>
  <c r="BF75" i="1"/>
  <c r="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Z75" i="1"/>
  <c r="BF74" i="1"/>
  <c r="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Z74" i="1"/>
  <c r="BF73" i="1"/>
  <c r="F73" i="1"/>
  <c r="BE73" i="1"/>
  <c r="BD73" i="1"/>
  <c r="BC73" i="1"/>
  <c r="BB73" i="1"/>
  <c r="BA73" i="1"/>
  <c r="AZ73" i="1"/>
  <c r="AY73" i="1"/>
  <c r="AX73" i="1"/>
  <c r="AW73" i="1"/>
  <c r="AV73" i="1"/>
  <c r="AU73" i="1"/>
  <c r="AT73" i="1"/>
  <c r="AS73" i="1"/>
  <c r="AR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Z73" i="1"/>
  <c r="BF72" i="1"/>
  <c r="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Z72" i="1"/>
  <c r="BF71" i="1"/>
  <c r="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Z71" i="1"/>
  <c r="BF70" i="1"/>
  <c r="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Z70" i="1"/>
  <c r="BF69" i="1"/>
  <c r="F69" i="1"/>
  <c r="BE69" i="1"/>
  <c r="BD69" i="1"/>
  <c r="BC69" i="1"/>
  <c r="BB69" i="1"/>
  <c r="BA69" i="1"/>
  <c r="AZ69" i="1"/>
  <c r="AY69" i="1"/>
  <c r="AX69" i="1"/>
  <c r="AW69" i="1"/>
  <c r="AV69" i="1"/>
  <c r="AU69" i="1"/>
  <c r="AT69" i="1"/>
  <c r="AS69" i="1"/>
  <c r="AR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Z69" i="1"/>
  <c r="BF68" i="1"/>
  <c r="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Z68" i="1"/>
  <c r="BF67" i="1"/>
  <c r="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Z67" i="1"/>
  <c r="BF66" i="1"/>
  <c r="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Z66" i="1"/>
  <c r="BF65" i="1"/>
  <c r="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Z65" i="1"/>
  <c r="BF64" i="1"/>
  <c r="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Z64" i="1"/>
  <c r="BF63" i="1"/>
  <c r="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Z63" i="1"/>
  <c r="BF62" i="1"/>
  <c r="BE62" i="1"/>
  <c r="BD62" i="1"/>
  <c r="BC62" i="1"/>
  <c r="BB62" i="1"/>
  <c r="BA62" i="1"/>
  <c r="F62" i="1"/>
  <c r="AZ62" i="1"/>
  <c r="AY62" i="1"/>
  <c r="AX62" i="1"/>
  <c r="AW62" i="1"/>
  <c r="AV62" i="1"/>
  <c r="AU62" i="1"/>
  <c r="AT62" i="1"/>
  <c r="AS62" i="1"/>
  <c r="AR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Z62" i="1"/>
  <c r="BF61" i="1"/>
  <c r="BE61" i="1"/>
  <c r="BD61" i="1"/>
  <c r="F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Z61" i="1"/>
  <c r="BF60" i="1"/>
  <c r="BE60" i="1"/>
  <c r="BD60" i="1"/>
  <c r="BC60" i="1"/>
  <c r="BB60" i="1"/>
  <c r="BA60" i="1"/>
  <c r="AZ60" i="1"/>
  <c r="AY60" i="1"/>
  <c r="AX60" i="1"/>
  <c r="F60" i="1"/>
  <c r="AW60" i="1"/>
  <c r="AV60" i="1"/>
  <c r="AU60" i="1"/>
  <c r="AT60" i="1"/>
  <c r="AS60" i="1"/>
  <c r="AR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Z60" i="1"/>
  <c r="BF59" i="1"/>
  <c r="BE59" i="1"/>
  <c r="BD59" i="1"/>
  <c r="F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Z59" i="1"/>
  <c r="BF58" i="1"/>
  <c r="BE58" i="1"/>
  <c r="BD58" i="1"/>
  <c r="F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Z58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F57" i="1"/>
  <c r="AS57" i="1"/>
  <c r="AR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Z57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F56" i="1"/>
  <c r="AS56" i="1"/>
  <c r="AR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Z56" i="1"/>
  <c r="BF55" i="1"/>
  <c r="BE55" i="1"/>
  <c r="BD55" i="1"/>
  <c r="F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Z55" i="1"/>
  <c r="BF54" i="1"/>
  <c r="BE54" i="1"/>
  <c r="BD54" i="1"/>
  <c r="F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Z54" i="1"/>
  <c r="BF53" i="1"/>
  <c r="BE53" i="1"/>
  <c r="BD53" i="1"/>
  <c r="BC53" i="1"/>
  <c r="BB53" i="1"/>
  <c r="BA53" i="1"/>
  <c r="AZ53" i="1"/>
  <c r="AY53" i="1"/>
  <c r="AX53" i="1"/>
  <c r="F53" i="1"/>
  <c r="AW53" i="1"/>
  <c r="AV53" i="1"/>
  <c r="AU53" i="1"/>
  <c r="AT53" i="1"/>
  <c r="AS53" i="1"/>
  <c r="AR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Z53" i="1"/>
  <c r="BF52" i="1"/>
  <c r="BE52" i="1"/>
  <c r="BD52" i="1"/>
  <c r="BC52" i="1"/>
  <c r="BB52" i="1"/>
  <c r="BA52" i="1"/>
  <c r="AZ52" i="1"/>
  <c r="AY52" i="1"/>
  <c r="AX52" i="1"/>
  <c r="F52" i="1"/>
  <c r="AW52" i="1"/>
  <c r="AV52" i="1"/>
  <c r="AU52" i="1"/>
  <c r="AT52" i="1"/>
  <c r="AS52" i="1"/>
  <c r="AR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Z52" i="1"/>
  <c r="BF51" i="1"/>
  <c r="BE51" i="1"/>
  <c r="BD51" i="1"/>
  <c r="BC51" i="1"/>
  <c r="BB51" i="1"/>
  <c r="BA51" i="1"/>
  <c r="AZ51" i="1"/>
  <c r="AY51" i="1"/>
  <c r="AX51" i="1"/>
  <c r="F51" i="1"/>
  <c r="AW51" i="1"/>
  <c r="AV51" i="1"/>
  <c r="AU51" i="1"/>
  <c r="AT51" i="1"/>
  <c r="AS51" i="1"/>
  <c r="AR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Z51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F50" i="1"/>
  <c r="AS50" i="1"/>
  <c r="AR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Z50" i="1"/>
  <c r="BF49" i="1"/>
  <c r="BE49" i="1"/>
  <c r="BD49" i="1"/>
  <c r="BC49" i="1"/>
  <c r="BB49" i="1"/>
  <c r="BA49" i="1"/>
  <c r="AZ49" i="1"/>
  <c r="F49" i="1"/>
  <c r="AY49" i="1"/>
  <c r="AX49" i="1"/>
  <c r="AW49" i="1"/>
  <c r="AV49" i="1"/>
  <c r="AU49" i="1"/>
  <c r="AT49" i="1"/>
  <c r="AS49" i="1"/>
  <c r="AR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Z49" i="1"/>
  <c r="BF48" i="1"/>
  <c r="BE48" i="1"/>
  <c r="BD48" i="1"/>
  <c r="BC48" i="1"/>
  <c r="BB48" i="1"/>
  <c r="BA48" i="1"/>
  <c r="AZ48" i="1"/>
  <c r="AY48" i="1"/>
  <c r="AX48" i="1"/>
  <c r="F48" i="1"/>
  <c r="AW48" i="1"/>
  <c r="AV48" i="1"/>
  <c r="AU48" i="1"/>
  <c r="AT48" i="1"/>
  <c r="AS48" i="1"/>
  <c r="AR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Z48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F47" i="1"/>
  <c r="AR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Z47" i="1"/>
  <c r="BF46" i="1"/>
  <c r="BE46" i="1"/>
  <c r="BD46" i="1"/>
  <c r="BC46" i="1"/>
  <c r="BB46" i="1"/>
  <c r="BA46" i="1"/>
  <c r="AZ46" i="1"/>
  <c r="AY46" i="1"/>
  <c r="AX46" i="1"/>
  <c r="F46" i="1"/>
  <c r="AW46" i="1"/>
  <c r="AV46" i="1"/>
  <c r="AU46" i="1"/>
  <c r="AT46" i="1"/>
  <c r="AS46" i="1"/>
  <c r="AR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Z46" i="1"/>
  <c r="BF45" i="1"/>
  <c r="BE45" i="1"/>
  <c r="BD45" i="1"/>
  <c r="BC45" i="1"/>
  <c r="BB45" i="1"/>
  <c r="BA45" i="1"/>
  <c r="AZ45" i="1"/>
  <c r="AY45" i="1"/>
  <c r="AX45" i="1"/>
  <c r="F45" i="1"/>
  <c r="AW45" i="1"/>
  <c r="AV45" i="1"/>
  <c r="AU45" i="1"/>
  <c r="AT45" i="1"/>
  <c r="AS45" i="1"/>
  <c r="AR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Z45" i="1"/>
  <c r="BF44" i="1"/>
  <c r="BE44" i="1"/>
  <c r="BD44" i="1"/>
  <c r="BC44" i="1"/>
  <c r="BB44" i="1"/>
  <c r="BA44" i="1"/>
  <c r="AZ44" i="1"/>
  <c r="F44" i="1"/>
  <c r="AY44" i="1"/>
  <c r="AX44" i="1"/>
  <c r="AW44" i="1"/>
  <c r="AV44" i="1"/>
  <c r="AU44" i="1"/>
  <c r="AT44" i="1"/>
  <c r="AS44" i="1"/>
  <c r="AR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Z44" i="1"/>
  <c r="BF43" i="1"/>
  <c r="BE43" i="1"/>
  <c r="BD43" i="1"/>
  <c r="F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Z43" i="1"/>
  <c r="BF42" i="1"/>
  <c r="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Z42" i="1"/>
  <c r="BF41" i="1"/>
  <c r="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Z41" i="1"/>
  <c r="BF40" i="1"/>
  <c r="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Z40" i="1"/>
  <c r="BF39" i="1"/>
  <c r="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Z39" i="1"/>
  <c r="BF38" i="1"/>
  <c r="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Z38" i="1"/>
  <c r="BF37" i="1"/>
  <c r="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Z37" i="1"/>
  <c r="BF36" i="1"/>
  <c r="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Z36" i="1"/>
  <c r="BF35" i="1"/>
  <c r="BE35" i="1"/>
  <c r="BD35" i="1"/>
  <c r="F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Z35" i="1"/>
  <c r="BF34" i="1"/>
  <c r="BE34" i="1"/>
  <c r="BD34" i="1"/>
  <c r="F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Z34" i="1"/>
  <c r="BF33" i="1"/>
  <c r="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Z33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F32" i="1"/>
  <c r="AT32" i="1"/>
  <c r="AS32" i="1"/>
  <c r="AR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Z32" i="1"/>
  <c r="BF31" i="1"/>
  <c r="BE31" i="1"/>
  <c r="BD31" i="1"/>
  <c r="BC31" i="1"/>
  <c r="BB31" i="1"/>
  <c r="BA31" i="1"/>
  <c r="F31" i="1"/>
  <c r="AZ31" i="1"/>
  <c r="AY31" i="1"/>
  <c r="AX31" i="1"/>
  <c r="AW31" i="1"/>
  <c r="AV31" i="1"/>
  <c r="AU31" i="1"/>
  <c r="AT31" i="1"/>
  <c r="AS31" i="1"/>
  <c r="AR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Z31" i="1"/>
  <c r="BF30" i="1"/>
  <c r="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Z30" i="1"/>
  <c r="BF29" i="1"/>
  <c r="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Z29" i="1"/>
  <c r="BF28" i="1"/>
  <c r="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Z28" i="1"/>
  <c r="BF27" i="1"/>
  <c r="BE27" i="1"/>
  <c r="BD27" i="1"/>
  <c r="F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Z27" i="1"/>
  <c r="BF26" i="1"/>
  <c r="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Z26" i="1"/>
  <c r="BF25" i="1"/>
  <c r="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Z25" i="1"/>
  <c r="BF24" i="1"/>
  <c r="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Z24" i="1"/>
  <c r="BF23" i="1"/>
  <c r="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Z23" i="1"/>
  <c r="BF22" i="1"/>
  <c r="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Z22" i="1"/>
  <c r="BF21" i="1"/>
  <c r="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Z21" i="1"/>
  <c r="BF20" i="1"/>
  <c r="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Z20" i="1"/>
  <c r="BF19" i="1"/>
  <c r="F19" i="1"/>
  <c r="BE19" i="1"/>
  <c r="BD19" i="1"/>
  <c r="BD18" i="1"/>
  <c r="BD17" i="1"/>
  <c r="T11" i="1" s="1"/>
  <c r="BD16" i="1"/>
  <c r="BC19" i="1"/>
  <c r="BB19" i="1"/>
  <c r="BA19" i="1"/>
  <c r="AZ19" i="1"/>
  <c r="AY19" i="1"/>
  <c r="AX19" i="1"/>
  <c r="AW19" i="1"/>
  <c r="AV19" i="1"/>
  <c r="AV18" i="1"/>
  <c r="AV17" i="1"/>
  <c r="AU19" i="1"/>
  <c r="AT19" i="1"/>
  <c r="AS19" i="1"/>
  <c r="AR19" i="1"/>
  <c r="AR18" i="1"/>
  <c r="AR17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Z19" i="1"/>
  <c r="BF18" i="1"/>
  <c r="D7" i="1"/>
  <c r="G17" i="1"/>
  <c r="F18" i="1"/>
  <c r="BE18" i="1"/>
  <c r="V13" i="1" s="1"/>
  <c r="BB18" i="1"/>
  <c r="BA18" i="1"/>
  <c r="AZ18" i="1"/>
  <c r="AY18" i="1"/>
  <c r="AX18" i="1"/>
  <c r="AW18" i="1"/>
  <c r="AU18" i="1"/>
  <c r="AT18" i="1"/>
  <c r="AS18" i="1"/>
  <c r="AS17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Z18" i="1"/>
  <c r="BF17" i="1"/>
  <c r="F17" i="1"/>
  <c r="R6" i="1" s="1"/>
  <c r="BE17" i="1"/>
  <c r="BE16" i="1"/>
  <c r="AU17" i="1"/>
  <c r="AT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Z17" i="1"/>
  <c r="Z128" i="1" s="1"/>
  <c r="AC16" i="1"/>
  <c r="C8" i="1"/>
  <c r="L8" i="1" s="1"/>
  <c r="H8" i="1"/>
  <c r="AB16" i="1"/>
  <c r="H3" i="1"/>
  <c r="Z16" i="1"/>
  <c r="BF16" i="1"/>
  <c r="F16" i="1"/>
  <c r="C10" i="1"/>
  <c r="R10" i="1"/>
  <c r="AP16" i="1"/>
  <c r="AO16" i="1"/>
  <c r="AN16" i="1"/>
  <c r="AD16" i="1"/>
  <c r="AE16" i="1"/>
  <c r="AF16" i="1"/>
  <c r="AG16" i="1"/>
  <c r="AI16" i="1"/>
  <c r="AJ16" i="1"/>
  <c r="AK16" i="1"/>
  <c r="AL16" i="1"/>
  <c r="AM16" i="1"/>
  <c r="AH16" i="1"/>
  <c r="V4" i="1"/>
  <c r="T4" i="1"/>
  <c r="H4" i="1"/>
  <c r="I4" i="1"/>
  <c r="J4" i="1"/>
  <c r="K4" i="1"/>
  <c r="L4" i="1"/>
  <c r="M4" i="1"/>
  <c r="O4" i="1"/>
  <c r="P4" i="1"/>
  <c r="Q4" i="1"/>
  <c r="R4" i="1"/>
  <c r="S4" i="1"/>
  <c r="N4" i="1"/>
  <c r="X128" i="1"/>
  <c r="V128" i="1"/>
  <c r="J128" i="1"/>
  <c r="K128" i="1"/>
  <c r="L128" i="1"/>
  <c r="M128" i="1"/>
  <c r="N128" i="1"/>
  <c r="O128" i="1"/>
  <c r="P128" i="1"/>
  <c r="Q128" i="1"/>
  <c r="R128" i="1"/>
  <c r="S128" i="1"/>
  <c r="T128" i="1"/>
  <c r="I128" i="1"/>
  <c r="E128" i="1"/>
  <c r="X1" i="1"/>
  <c r="V1" i="1"/>
  <c r="T1" i="1"/>
  <c r="C9" i="1"/>
  <c r="L9" i="1" s="1"/>
  <c r="AS15" i="1"/>
  <c r="AT15" i="1"/>
  <c r="AU15" i="1"/>
  <c r="AV15" i="1"/>
  <c r="AW15" i="1"/>
  <c r="AX15" i="1"/>
  <c r="AY15" i="1"/>
  <c r="AZ15" i="1"/>
  <c r="BA15" i="1"/>
  <c r="BB15" i="1"/>
  <c r="BC15" i="1"/>
  <c r="BD15" i="1"/>
  <c r="AR15" i="1"/>
  <c r="V2" i="1"/>
  <c r="X2" i="1"/>
  <c r="V3" i="1"/>
  <c r="X3" i="1"/>
  <c r="X4" i="1"/>
  <c r="J2" i="1"/>
  <c r="K2" i="1"/>
  <c r="L2" i="1"/>
  <c r="M2" i="1"/>
  <c r="N2" i="1"/>
  <c r="O2" i="1"/>
  <c r="P2" i="1"/>
  <c r="Q2" i="1"/>
  <c r="R2" i="1"/>
  <c r="S2" i="1"/>
  <c r="T2" i="1"/>
  <c r="J3" i="1"/>
  <c r="K3" i="1"/>
  <c r="L3" i="1"/>
  <c r="M3" i="1"/>
  <c r="N3" i="1"/>
  <c r="O3" i="1"/>
  <c r="P3" i="1"/>
  <c r="Q3" i="1"/>
  <c r="R3" i="1"/>
  <c r="S3" i="1"/>
  <c r="T3" i="1"/>
  <c r="I2" i="1"/>
  <c r="I3" i="1"/>
  <c r="H2" i="1"/>
  <c r="L1" i="1"/>
  <c r="M1" i="1"/>
  <c r="N1" i="1"/>
  <c r="O1" i="1"/>
  <c r="P1" i="1"/>
  <c r="Q1" i="1"/>
  <c r="R1" i="1"/>
  <c r="S1" i="1"/>
  <c r="I1" i="1"/>
  <c r="J1" i="1"/>
  <c r="K1" i="1"/>
  <c r="H1" i="1"/>
  <c r="O24" i="2" s="1"/>
  <c r="U24" i="2" s="1"/>
  <c r="D29" i="2"/>
  <c r="G29" i="2" s="1"/>
  <c r="K29" i="2" s="1"/>
  <c r="D30" i="2"/>
  <c r="N30" i="2" s="1"/>
  <c r="T30" i="2" s="1"/>
  <c r="D31" i="2"/>
  <c r="C29" i="2"/>
  <c r="T10" i="1"/>
  <c r="O6" i="1"/>
  <c r="R5" i="1"/>
  <c r="X8" i="1"/>
  <c r="O8" i="1"/>
  <c r="BB17" i="1"/>
  <c r="AX17" i="1"/>
  <c r="AZ17" i="1"/>
  <c r="BC17" i="1"/>
  <c r="S12" i="1" s="1"/>
  <c r="AY17" i="1"/>
  <c r="BA17" i="1"/>
  <c r="G16" i="1"/>
  <c r="L7" i="1"/>
  <c r="AV16" i="1"/>
  <c r="L13" i="1" s="1"/>
  <c r="G18" i="1"/>
  <c r="A18" i="1"/>
  <c r="I9" i="1"/>
  <c r="AW17" i="1"/>
  <c r="AY16" i="1"/>
  <c r="O11" i="1" s="1"/>
  <c r="BC16" i="1"/>
  <c r="S11" i="1" s="1"/>
  <c r="AT16" i="1"/>
  <c r="AU16" i="1"/>
  <c r="AS16" i="1"/>
  <c r="I13" i="1" s="1"/>
  <c r="AZ16" i="1"/>
  <c r="P11" i="1" s="1"/>
  <c r="BC18" i="1"/>
  <c r="AW16" i="1"/>
  <c r="M13" i="1" s="1"/>
  <c r="BA16" i="1"/>
  <c r="AX16" i="1"/>
  <c r="BB16" i="1"/>
  <c r="R13" i="1" s="1"/>
  <c r="V10" i="1"/>
  <c r="H30" i="2"/>
  <c r="L30" i="3"/>
  <c r="L32" i="3" s="1"/>
  <c r="L33" i="3" s="1"/>
  <c r="L34" i="3" s="1"/>
  <c r="F32" i="3"/>
  <c r="R32" i="3"/>
  <c r="F45" i="3"/>
  <c r="Q8" i="1"/>
  <c r="C29" i="3"/>
  <c r="V9" i="1"/>
  <c r="N9" i="1"/>
  <c r="K9" i="1"/>
  <c r="O9" i="1"/>
  <c r="J9" i="1"/>
  <c r="Q9" i="1"/>
  <c r="S9" i="1"/>
  <c r="T9" i="1"/>
  <c r="G30" i="2" s="1"/>
  <c r="K30" i="2" s="1"/>
  <c r="I31" i="2"/>
  <c r="C30" i="3"/>
  <c r="F30" i="2"/>
  <c r="H6" i="1"/>
  <c r="Q10" i="1"/>
  <c r="H10" i="1"/>
  <c r="S10" i="1"/>
  <c r="O10" i="1"/>
  <c r="X10" i="1"/>
  <c r="L10" i="1"/>
  <c r="M10" i="1"/>
  <c r="S8" i="1"/>
  <c r="E28" i="2"/>
  <c r="A17" i="1"/>
  <c r="P10" i="1"/>
  <c r="I10" i="1"/>
  <c r="T6" i="1"/>
  <c r="R31" i="2" s="1"/>
  <c r="K10" i="1"/>
  <c r="N10" i="1"/>
  <c r="C30" i="2"/>
  <c r="J30" i="2"/>
  <c r="I30" i="2"/>
  <c r="J20" i="2"/>
  <c r="P8" i="1"/>
  <c r="T8" i="1"/>
  <c r="E31" i="2" s="1"/>
  <c r="K31" i="2" s="1"/>
  <c r="E30" i="2"/>
  <c r="V8" i="1"/>
  <c r="S6" i="1"/>
  <c r="H5" i="1"/>
  <c r="N5" i="1"/>
  <c r="O5" i="1"/>
  <c r="P5" i="1"/>
  <c r="M5" i="1"/>
  <c r="H22" i="2"/>
  <c r="Q6" i="1"/>
  <c r="T5" i="1"/>
  <c r="O29" i="2"/>
  <c r="N6" i="1"/>
  <c r="V5" i="1"/>
  <c r="M6" i="1"/>
  <c r="AR16" i="1"/>
  <c r="H13" i="1" s="1"/>
  <c r="I6" i="1"/>
  <c r="L5" i="1"/>
  <c r="V6" i="1"/>
  <c r="K5" i="1"/>
  <c r="L6" i="1"/>
  <c r="J5" i="1"/>
  <c r="K6" i="1"/>
  <c r="I5" i="1"/>
  <c r="S5" i="1"/>
  <c r="P6" i="1"/>
  <c r="J6" i="1"/>
  <c r="X5" i="1"/>
  <c r="Q5" i="1"/>
  <c r="O30" i="2"/>
  <c r="J10" i="1"/>
  <c r="R9" i="1"/>
  <c r="R8" i="1"/>
  <c r="X6" i="1"/>
  <c r="O31" i="2"/>
  <c r="U31" i="2" s="1"/>
  <c r="M9" i="1"/>
  <c r="H9" i="1"/>
  <c r="U32" i="3"/>
  <c r="V33" i="3" s="1"/>
  <c r="T33" i="3"/>
  <c r="X7" i="1"/>
  <c r="M7" i="1"/>
  <c r="T7" i="1"/>
  <c r="Y31" i="2" s="1"/>
  <c r="Y30" i="2"/>
  <c r="T13" i="1"/>
  <c r="W29" i="3" s="1"/>
  <c r="Q11" i="1"/>
  <c r="V11" i="1"/>
  <c r="Q7" i="1"/>
  <c r="P13" i="1"/>
  <c r="L30" i="2"/>
  <c r="J13" i="1"/>
  <c r="K7" i="1"/>
  <c r="K12" i="1"/>
  <c r="H12" i="1"/>
  <c r="Q17" i="2"/>
  <c r="T12" i="1"/>
  <c r="Q31" i="2" s="1"/>
  <c r="A16" i="1"/>
  <c r="J11" i="1"/>
  <c r="R12" i="1"/>
  <c r="N12" i="1"/>
  <c r="S13" i="1"/>
  <c r="W28" i="3"/>
  <c r="O12" i="1"/>
  <c r="V12" i="1"/>
  <c r="R11" i="1"/>
  <c r="X12" i="1"/>
  <c r="N7" i="1"/>
  <c r="Q12" i="1"/>
  <c r="I7" i="1"/>
  <c r="R7" i="1"/>
  <c r="J7" i="1"/>
  <c r="H7" i="1"/>
  <c r="L11" i="1"/>
  <c r="O7" i="1"/>
  <c r="V7" i="1"/>
  <c r="X11" i="1"/>
  <c r="A33" i="2"/>
  <c r="A37" i="2"/>
  <c r="X37" i="2" s="1"/>
  <c r="H11" i="1"/>
  <c r="X13" i="1"/>
  <c r="P12" i="1"/>
  <c r="L12" i="1"/>
  <c r="K8" i="1"/>
  <c r="I8" i="1"/>
  <c r="Q30" i="2"/>
  <c r="E29" i="2"/>
  <c r="O23" i="2"/>
  <c r="H29" i="2"/>
  <c r="Y30" i="3"/>
  <c r="C31" i="2"/>
  <c r="J8" i="1"/>
  <c r="Y29" i="2"/>
  <c r="Q29" i="2"/>
  <c r="J29" i="2"/>
  <c r="R29" i="2"/>
  <c r="U29" i="2"/>
  <c r="F31" i="2"/>
  <c r="L31" i="2" s="1"/>
  <c r="H31" i="2"/>
  <c r="Y21" i="2"/>
  <c r="J12" i="1"/>
  <c r="S7" i="1"/>
  <c r="R18" i="2"/>
  <c r="I29" i="2"/>
  <c r="J31" i="2"/>
  <c r="R24" i="2"/>
  <c r="K13" i="1"/>
  <c r="G31" i="2"/>
  <c r="R25" i="2"/>
  <c r="F29" i="2"/>
  <c r="L29" i="2" s="1"/>
  <c r="Y31" i="3"/>
  <c r="A33" i="3"/>
  <c r="A37" i="3"/>
  <c r="A39" i="3" s="1"/>
  <c r="Q13" i="1"/>
  <c r="Y17" i="3"/>
  <c r="P7" i="1"/>
  <c r="N8" i="1"/>
  <c r="E23" i="2"/>
  <c r="K11" i="1"/>
  <c r="Y29" i="3"/>
  <c r="G20" i="2"/>
  <c r="N11" i="1"/>
  <c r="N13" i="1"/>
  <c r="H27" i="2"/>
  <c r="W30" i="2"/>
  <c r="W31" i="3"/>
  <c r="W29" i="2"/>
  <c r="W31" i="2"/>
  <c r="W30" i="3"/>
  <c r="W20" i="3"/>
  <c r="N31" i="2" l="1"/>
  <c r="T31" i="2" s="1"/>
  <c r="N29" i="2"/>
  <c r="T29" i="2" s="1"/>
  <c r="X39" i="3"/>
  <c r="A41" i="3"/>
  <c r="U39" i="3"/>
  <c r="W27" i="3"/>
  <c r="J18" i="2"/>
  <c r="J21" i="2"/>
  <c r="Q25" i="2"/>
  <c r="Q22" i="2"/>
  <c r="Q26" i="2"/>
  <c r="I19" i="2"/>
  <c r="I26" i="2"/>
  <c r="H21" i="2"/>
  <c r="Y28" i="3"/>
  <c r="H17" i="2"/>
  <c r="H18" i="2"/>
  <c r="A39" i="2"/>
  <c r="M12" i="1"/>
  <c r="M11" i="1"/>
  <c r="Q20" i="2"/>
  <c r="J17" i="2"/>
  <c r="I22" i="2"/>
  <c r="G23" i="2"/>
  <c r="K23" i="2" s="1"/>
  <c r="G17" i="2"/>
  <c r="N20" i="2"/>
  <c r="T20" i="2" s="1"/>
  <c r="H23" i="2"/>
  <c r="W25" i="2"/>
  <c r="E26" i="2"/>
  <c r="H19" i="2"/>
  <c r="U37" i="2"/>
  <c r="N18" i="2"/>
  <c r="Q23" i="2"/>
  <c r="R20" i="2"/>
  <c r="R30" i="2"/>
  <c r="U30" i="2" s="1"/>
  <c r="H24" i="2"/>
  <c r="N24" i="2"/>
  <c r="O13" i="1"/>
  <c r="W24" i="3" s="1"/>
  <c r="Y25" i="3"/>
  <c r="G24" i="2"/>
  <c r="N17" i="2"/>
  <c r="T17" i="2" s="1"/>
  <c r="I11" i="1"/>
  <c r="I28" i="2"/>
  <c r="I23" i="2"/>
  <c r="I21" i="2"/>
  <c r="N28" i="2"/>
  <c r="T28" i="2" s="1"/>
  <c r="X37" i="3"/>
  <c r="W28" i="2"/>
  <c r="U37" i="3"/>
  <c r="Y26" i="2"/>
  <c r="Y20" i="3"/>
  <c r="Y19" i="2"/>
  <c r="Y20" i="2"/>
  <c r="W23" i="3"/>
  <c r="Y26" i="3"/>
  <c r="R27" i="2"/>
  <c r="R28" i="2"/>
  <c r="Y18" i="2"/>
  <c r="I18" i="2"/>
  <c r="I17" i="2"/>
  <c r="Q19" i="2"/>
  <c r="W24" i="2"/>
  <c r="J28" i="2"/>
  <c r="I25" i="2"/>
  <c r="Y17" i="2"/>
  <c r="G22" i="2"/>
  <c r="O26" i="2"/>
  <c r="U26" i="2" s="1"/>
  <c r="J24" i="2"/>
  <c r="G28" i="2"/>
  <c r="K28" i="2" s="1"/>
  <c r="W23" i="2"/>
  <c r="J27" i="2"/>
  <c r="W21" i="2"/>
  <c r="J23" i="2"/>
  <c r="J26" i="2"/>
  <c r="R23" i="2"/>
  <c r="U23" i="2" s="1"/>
  <c r="F19" i="2"/>
  <c r="N25" i="2"/>
  <c r="E20" i="2"/>
  <c r="W19" i="2"/>
  <c r="I27" i="2"/>
  <c r="R22" i="2"/>
  <c r="O17" i="2"/>
  <c r="Y19" i="3"/>
  <c r="N19" i="2"/>
  <c r="W21" i="3"/>
  <c r="H25" i="2"/>
  <c r="F21" i="2"/>
  <c r="L21" i="2" s="1"/>
  <c r="Y23" i="2"/>
  <c r="F26" i="2"/>
  <c r="N22" i="2"/>
  <c r="T22" i="2" s="1"/>
  <c r="W27" i="2"/>
  <c r="Q28" i="2"/>
  <c r="F17" i="2"/>
  <c r="W17" i="2"/>
  <c r="R19" i="2"/>
  <c r="O20" i="2"/>
  <c r="U20" i="2" s="1"/>
  <c r="J19" i="2"/>
  <c r="X9" i="1"/>
  <c r="F22" i="2"/>
  <c r="L22" i="2" s="1"/>
  <c r="N27" i="2"/>
  <c r="Y24" i="2"/>
  <c r="E17" i="2"/>
  <c r="Y23" i="3"/>
  <c r="F24" i="2"/>
  <c r="F25" i="2"/>
  <c r="Q27" i="2"/>
  <c r="G26" i="2"/>
  <c r="W22" i="3"/>
  <c r="W18" i="3"/>
  <c r="Y27" i="3"/>
  <c r="W22" i="2"/>
  <c r="G19" i="2"/>
  <c r="E19" i="2"/>
  <c r="G21" i="2"/>
  <c r="Y27" i="2"/>
  <c r="W25" i="3"/>
  <c r="W17" i="3"/>
  <c r="E27" i="2"/>
  <c r="K27" i="2" s="1"/>
  <c r="H26" i="2"/>
  <c r="E25" i="2"/>
  <c r="P9" i="1"/>
  <c r="G25" i="2" s="1"/>
  <c r="I12" i="1"/>
  <c r="Q18" i="2" s="1"/>
  <c r="Y22" i="3"/>
  <c r="Y28" i="2"/>
  <c r="O25" i="2"/>
  <c r="U25" i="2" s="1"/>
  <c r="N23" i="2"/>
  <c r="T23" i="2" s="1"/>
  <c r="E21" i="2"/>
  <c r="Y25" i="2"/>
  <c r="F23" i="2"/>
  <c r="I20" i="2"/>
  <c r="E18" i="2"/>
  <c r="K18" i="2" s="1"/>
  <c r="Q21" i="2"/>
  <c r="Q24" i="2"/>
  <c r="Y22" i="2"/>
  <c r="R26" i="2"/>
  <c r="O22" i="2"/>
  <c r="W18" i="2"/>
  <c r="M8" i="1"/>
  <c r="E22" i="2" s="1"/>
  <c r="K22" i="2" s="1"/>
  <c r="F27" i="2"/>
  <c r="J22" i="2"/>
  <c r="H20" i="2"/>
  <c r="W26" i="3"/>
  <c r="Y24" i="3"/>
  <c r="I24" i="2"/>
  <c r="J25" i="2"/>
  <c r="R21" i="2"/>
  <c r="O19" i="2"/>
  <c r="F18" i="2"/>
  <c r="N21" i="2"/>
  <c r="Y18" i="3"/>
  <c r="Y32" i="3" s="1"/>
  <c r="Z33" i="3" s="1"/>
  <c r="U34" i="3" s="1"/>
  <c r="G27" i="2"/>
  <c r="O28" i="2"/>
  <c r="U28" i="2" s="1"/>
  <c r="O21" i="2"/>
  <c r="F28" i="2"/>
  <c r="R17" i="2"/>
  <c r="Y21" i="3"/>
  <c r="E24" i="2"/>
  <c r="W20" i="2"/>
  <c r="W19" i="3"/>
  <c r="W26" i="2"/>
  <c r="H28" i="2"/>
  <c r="G18" i="2"/>
  <c r="O27" i="2"/>
  <c r="U27" i="2" s="1"/>
  <c r="N26" i="2"/>
  <c r="T26" i="2" s="1"/>
  <c r="O18" i="2"/>
  <c r="U18" i="2" s="1"/>
  <c r="F20" i="2"/>
  <c r="L20" i="2" s="1"/>
  <c r="R32" i="2" l="1"/>
  <c r="L23" i="2"/>
  <c r="L24" i="2"/>
  <c r="J32" i="2"/>
  <c r="H32" i="2"/>
  <c r="K25" i="2"/>
  <c r="X41" i="3"/>
  <c r="U41" i="3"/>
  <c r="A43" i="3"/>
  <c r="O32" i="2"/>
  <c r="U17" i="2"/>
  <c r="U32" i="2" s="1"/>
  <c r="V33" i="2" s="1"/>
  <c r="U34" i="2" s="1"/>
  <c r="W33" i="3"/>
  <c r="F32" i="2"/>
  <c r="L17" i="2"/>
  <c r="L27" i="2"/>
  <c r="K21" i="2"/>
  <c r="T18" i="2"/>
  <c r="K24" i="2"/>
  <c r="T24" i="2"/>
  <c r="W33" i="2"/>
  <c r="L25" i="2"/>
  <c r="K17" i="2"/>
  <c r="K33" i="2" s="1"/>
  <c r="T25" i="2"/>
  <c r="T19" i="2"/>
  <c r="L28" i="2"/>
  <c r="U21" i="2"/>
  <c r="T21" i="2"/>
  <c r="K20" i="2"/>
  <c r="L18" i="2"/>
  <c r="U22" i="2"/>
  <c r="K19" i="2"/>
  <c r="L26" i="2"/>
  <c r="Y32" i="2"/>
  <c r="Z33" i="2" s="1"/>
  <c r="U19" i="2"/>
  <c r="T27" i="2"/>
  <c r="L19" i="2"/>
  <c r="T33" i="2"/>
  <c r="K26" i="2"/>
  <c r="A41" i="2"/>
  <c r="X39" i="2"/>
  <c r="U39" i="2"/>
  <c r="U43" i="3" l="1"/>
  <c r="A45" i="3"/>
  <c r="X43" i="3"/>
  <c r="A43" i="2"/>
  <c r="X41" i="2"/>
  <c r="U41" i="2"/>
  <c r="L32" i="2"/>
  <c r="L33" i="2" s="1"/>
  <c r="L34" i="2" l="1"/>
  <c r="I45" i="2"/>
  <c r="X45" i="3"/>
  <c r="U45" i="3"/>
  <c r="X43" i="2"/>
  <c r="U43" i="2"/>
  <c r="A45" i="2"/>
  <c r="U45" i="2" l="1"/>
  <c r="X4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nishikatsura</author>
  </authors>
  <commentList>
    <comment ref="C16" authorId="0" shapeId="0" xr:uid="{0B70B3E6-4B02-4BBF-A669-178ED6C3F8D0}">
      <text>
        <r>
          <rPr>
            <sz val="9"/>
            <color indexed="81"/>
            <rFont val="ＭＳ Ｐゴシック"/>
            <family val="3"/>
            <charset val="128"/>
          </rPr>
          <t xml:space="preserve">高年齢者の方のみ、
生年月日を入力してください。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全国商工会連合会</author>
  </authors>
  <commentList>
    <comment ref="B1" authorId="0" shapeId="0" xr:uid="{3797E5C6-1F00-4049-B29E-96AC3D607775}">
      <text>
        <r>
          <rPr>
            <sz val="12"/>
            <color indexed="81"/>
            <rFont val="ＭＳ Ｐゴシック"/>
            <family val="3"/>
            <charset val="128"/>
          </rPr>
          <t>確定年度を入力する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4" authorId="0" shapeId="0" xr:uid="{68969321-B436-464D-94F6-5FD1CA22ADF3}">
      <text>
        <r>
          <rPr>
            <sz val="10"/>
            <color indexed="81"/>
            <rFont val="ＭＳ Ｐゴシック"/>
            <family val="3"/>
            <charset val="128"/>
          </rPr>
          <t>ハイフンはいらない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8" authorId="0" shapeId="0" xr:uid="{D22C7006-9624-4F66-A3AC-7B19B66EFE7B}">
      <text>
        <r>
          <rPr>
            <sz val="10"/>
            <color indexed="81"/>
            <rFont val="ＭＳ Ｐゴシック"/>
            <family val="3"/>
            <charset val="128"/>
          </rPr>
          <t>ハイフンはいらない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37" authorId="0" shapeId="0" xr:uid="{F22393B3-E4E8-4FA8-AB2B-EA132D11C8D6}">
      <text>
        <r>
          <rPr>
            <b/>
            <sz val="10"/>
            <color indexed="81"/>
            <rFont val="ＭＳ Ｐゴシック"/>
            <family val="3"/>
            <charset val="128"/>
          </rPr>
          <t>中途加入の場合は月数を入力する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37" authorId="0" shapeId="0" xr:uid="{DB24C863-D888-414E-A088-2D869A56677E}">
      <text>
        <r>
          <rPr>
            <b/>
            <sz val="10"/>
            <color indexed="81"/>
            <rFont val="ＭＳ Ｐゴシック"/>
            <family val="3"/>
            <charset val="128"/>
          </rPr>
          <t>中途加入の場合は月数を入力する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全国商工会連合会</author>
  </authors>
  <commentList>
    <comment ref="B1" authorId="0" shapeId="0" xr:uid="{9D874113-E8B7-421B-AB25-989158178090}">
      <text>
        <r>
          <rPr>
            <sz val="12"/>
            <color indexed="81"/>
            <rFont val="ＭＳ Ｐゴシック"/>
            <family val="3"/>
            <charset val="128"/>
          </rPr>
          <t>確定年度を入力する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4" authorId="0" shapeId="0" xr:uid="{A16C2B29-4C0F-49F9-B371-A01A9D9DB95F}">
      <text>
        <r>
          <rPr>
            <sz val="10"/>
            <color indexed="81"/>
            <rFont val="ＭＳ Ｐゴシック"/>
            <family val="3"/>
            <charset val="128"/>
          </rPr>
          <t>ハイフンはいらない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8" authorId="0" shapeId="0" xr:uid="{600AD663-FD5B-498E-B345-E0023A6236F4}">
      <text>
        <r>
          <rPr>
            <sz val="10"/>
            <color indexed="81"/>
            <rFont val="ＭＳ Ｐゴシック"/>
            <family val="3"/>
            <charset val="128"/>
          </rPr>
          <t>ハイフンはいらない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37" authorId="0" shapeId="0" xr:uid="{64A5DF47-BF8A-48EC-8797-9ED13EC3C0FD}">
      <text>
        <r>
          <rPr>
            <b/>
            <sz val="10"/>
            <color indexed="81"/>
            <rFont val="ＭＳ Ｐゴシック"/>
            <family val="3"/>
            <charset val="128"/>
          </rPr>
          <t>中途加入の場合は月数を入力する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37" authorId="0" shapeId="0" xr:uid="{41C64D1A-3D74-4B40-89A9-DFA00222A1D8}">
      <text>
        <r>
          <rPr>
            <b/>
            <sz val="10"/>
            <color indexed="81"/>
            <rFont val="ＭＳ Ｐゴシック"/>
            <family val="3"/>
            <charset val="128"/>
          </rPr>
          <t>中途加入の場合は月数を入力する</t>
        </r>
      </text>
    </comment>
  </commentList>
</comments>
</file>

<file path=xl/sharedStrings.xml><?xml version="1.0" encoding="utf-8"?>
<sst xmlns="http://schemas.openxmlformats.org/spreadsheetml/2006/main" count="220" uniqueCount="101">
  <si>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</si>
  <si>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</si>
  <si>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</si>
  <si>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</si>
  <si>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</si>
  <si>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</si>
  <si>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</si>
  <si>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</si>
  <si>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</si>
  <si>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</si>
  <si>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</si>
  <si>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</si>
  <si>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賞与等</t>
    <rPh sb="0" eb="2">
      <t>ショウヨ</t>
    </rPh>
    <rPh sb="2" eb="3">
      <t>トウ</t>
    </rPh>
    <phoneticPr fontId="1"/>
  </si>
  <si>
    <t>(2)</t>
  </si>
  <si>
    <t>(3)</t>
  </si>
  <si>
    <t>(4)</t>
  </si>
  <si>
    <t>役員で労働者扱いの者</t>
    <rPh sb="0" eb="2">
      <t>ヤクイン</t>
    </rPh>
    <rPh sb="3" eb="6">
      <t>ロウドウシャ</t>
    </rPh>
    <rPh sb="6" eb="7">
      <t>アツカ</t>
    </rPh>
    <rPh sb="9" eb="10">
      <t>モノ</t>
    </rPh>
    <phoneticPr fontId="1"/>
  </si>
  <si>
    <t>合　　　　　計</t>
    <rPh sb="0" eb="1">
      <t>ゴウ</t>
    </rPh>
    <rPh sb="6" eb="7">
      <t>ケイ</t>
    </rPh>
    <phoneticPr fontId="1"/>
  </si>
  <si>
    <t>役員で被保険者扱いの者</t>
    <rPh sb="0" eb="2">
      <t>ヤクイン</t>
    </rPh>
    <rPh sb="3" eb="4">
      <t>ヒ</t>
    </rPh>
    <rPh sb="4" eb="7">
      <t>ホケンシャ</t>
    </rPh>
    <rPh sb="7" eb="8">
      <t>アツカ</t>
    </rPh>
    <rPh sb="10" eb="11">
      <t>モノ</t>
    </rPh>
    <phoneticPr fontId="1"/>
  </si>
  <si>
    <t>(7)　　</t>
  </si>
  <si>
    <t>(1)</t>
    <phoneticPr fontId="1"/>
  </si>
  <si>
    <t>(6)　　</t>
    <phoneticPr fontId="1"/>
  </si>
  <si>
    <t>((1)＋(2)＋(3)）</t>
    <phoneticPr fontId="1"/>
  </si>
  <si>
    <t>((5)+(6)）</t>
    <phoneticPr fontId="1"/>
  </si>
  <si>
    <t>常　用　労　働　者</t>
    <rPh sb="0" eb="1">
      <t>ツネ</t>
    </rPh>
    <rPh sb="2" eb="3">
      <t>ヨウ</t>
    </rPh>
    <rPh sb="4" eb="5">
      <t>ロウ</t>
    </rPh>
    <rPh sb="6" eb="7">
      <t>ドウ</t>
    </rPh>
    <rPh sb="8" eb="9">
      <t>モノ</t>
    </rPh>
    <phoneticPr fontId="1"/>
  </si>
  <si>
    <t>臨 時 労 働 者</t>
    <rPh sb="0" eb="1">
      <t>リン</t>
    </rPh>
    <rPh sb="2" eb="3">
      <t>トキ</t>
    </rPh>
    <rPh sb="4" eb="5">
      <t>ロウ</t>
    </rPh>
    <rPh sb="6" eb="7">
      <t>ドウ</t>
    </rPh>
    <rPh sb="8" eb="9">
      <t>モノ</t>
    </rPh>
    <phoneticPr fontId="1"/>
  </si>
  <si>
    <t>(5) 　被  保  険  者</t>
    <rPh sb="5" eb="6">
      <t>ヒ</t>
    </rPh>
    <rPh sb="8" eb="9">
      <t>タモツ</t>
    </rPh>
    <rPh sb="11" eb="12">
      <t>ケン</t>
    </rPh>
    <rPh sb="14" eb="15">
      <t>モノ</t>
    </rPh>
    <phoneticPr fontId="1"/>
  </si>
  <si>
    <t>労　災　保　険　対　象　労　働　者　数　及　び　賃　金</t>
    <rPh sb="0" eb="1">
      <t>ロウ</t>
    </rPh>
    <rPh sb="2" eb="3">
      <t>ワザワ</t>
    </rPh>
    <rPh sb="4" eb="5">
      <t>タモツ</t>
    </rPh>
    <rPh sb="6" eb="7">
      <t>ケン</t>
    </rPh>
    <rPh sb="8" eb="9">
      <t>タイ</t>
    </rPh>
    <rPh sb="10" eb="11">
      <t>ゾウ</t>
    </rPh>
    <rPh sb="12" eb="13">
      <t>ロウ</t>
    </rPh>
    <rPh sb="14" eb="15">
      <t>ドウ</t>
    </rPh>
    <rPh sb="16" eb="17">
      <t>モノ</t>
    </rPh>
    <rPh sb="18" eb="19">
      <t>カズ</t>
    </rPh>
    <rPh sb="20" eb="21">
      <t>オヨ</t>
    </rPh>
    <rPh sb="24" eb="25">
      <t>チン</t>
    </rPh>
    <rPh sb="26" eb="27">
      <t>キン</t>
    </rPh>
    <phoneticPr fontId="1"/>
  </si>
  <si>
    <t>雇　用　保　険　対　象　労　働　者　数　及　び　賃　金</t>
    <rPh sb="0" eb="1">
      <t>ヤトイ</t>
    </rPh>
    <rPh sb="2" eb="3">
      <t>ヨウ</t>
    </rPh>
    <rPh sb="4" eb="5">
      <t>タモツ</t>
    </rPh>
    <rPh sb="6" eb="7">
      <t>ケン</t>
    </rPh>
    <rPh sb="8" eb="9">
      <t>タイ</t>
    </rPh>
    <rPh sb="10" eb="11">
      <t>ゾウ</t>
    </rPh>
    <rPh sb="12" eb="13">
      <t>ロウ</t>
    </rPh>
    <rPh sb="14" eb="15">
      <t>ドウ</t>
    </rPh>
    <rPh sb="16" eb="17">
      <t>モノ</t>
    </rPh>
    <rPh sb="18" eb="19">
      <t>カズ</t>
    </rPh>
    <rPh sb="20" eb="21">
      <t>オヨ</t>
    </rPh>
    <rPh sb="24" eb="25">
      <t>チン</t>
    </rPh>
    <rPh sb="26" eb="27">
      <t>キン</t>
    </rPh>
    <phoneticPr fontId="1"/>
  </si>
  <si>
    <t>合　計</t>
    <rPh sb="0" eb="1">
      <t>ゴウ</t>
    </rPh>
    <rPh sb="2" eb="3">
      <t>ケイ</t>
    </rPh>
    <phoneticPr fontId="1"/>
  </si>
  <si>
    <t>承認された給付基礎日額</t>
    <rPh sb="0" eb="2">
      <t>ショウニン</t>
    </rPh>
    <rPh sb="5" eb="6">
      <t>キュウ</t>
    </rPh>
    <rPh sb="6" eb="7">
      <t>フ</t>
    </rPh>
    <rPh sb="7" eb="9">
      <t>キソ</t>
    </rPh>
    <rPh sb="9" eb="10">
      <t>ヒ</t>
    </rPh>
    <rPh sb="10" eb="11">
      <t>ガク</t>
    </rPh>
    <phoneticPr fontId="1"/>
  </si>
  <si>
    <t>保険料算定基礎額</t>
    <rPh sb="0" eb="3">
      <t>ホケンリョウ</t>
    </rPh>
    <rPh sb="3" eb="5">
      <t>サンテイ</t>
    </rPh>
    <rPh sb="5" eb="7">
      <t>キソ</t>
    </rPh>
    <rPh sb="7" eb="8">
      <t>ガク</t>
    </rPh>
    <phoneticPr fontId="1"/>
  </si>
  <si>
    <t>希望する給付基礎日額</t>
    <rPh sb="0" eb="2">
      <t>キボウ</t>
    </rPh>
    <rPh sb="4" eb="6">
      <t>キュウフ</t>
    </rPh>
    <rPh sb="6" eb="8">
      <t>キソ</t>
    </rPh>
    <rPh sb="8" eb="9">
      <t>ニチ</t>
    </rPh>
    <rPh sb="9" eb="10">
      <t>ガク</t>
    </rPh>
    <phoneticPr fontId="1"/>
  </si>
  <si>
    <t>人数</t>
    <rPh sb="0" eb="2">
      <t>ニンズウ</t>
    </rPh>
    <phoneticPr fontId="1"/>
  </si>
  <si>
    <t>金　　額</t>
    <rPh sb="0" eb="1">
      <t>キン</t>
    </rPh>
    <rPh sb="3" eb="4">
      <t>ガク</t>
    </rPh>
    <phoneticPr fontId="1"/>
  </si>
  <si>
    <t>４月</t>
    <rPh sb="1" eb="2">
      <t>ツキ</t>
    </rPh>
    <phoneticPr fontId="1"/>
  </si>
  <si>
    <t>特別加入者氏名</t>
    <rPh sb="0" eb="2">
      <t>トクベツ</t>
    </rPh>
    <rPh sb="2" eb="5">
      <t>カニュウシャ</t>
    </rPh>
    <rPh sb="5" eb="7">
      <t>シメイ</t>
    </rPh>
    <phoneticPr fontId="1"/>
  </si>
  <si>
    <t>区　　分</t>
    <rPh sb="0" eb="1">
      <t>ク</t>
    </rPh>
    <rPh sb="3" eb="4">
      <t>ブン</t>
    </rPh>
    <phoneticPr fontId="1"/>
  </si>
  <si>
    <t>合　　計</t>
    <rPh sb="0" eb="1">
      <t>ゴウ</t>
    </rPh>
    <rPh sb="3" eb="4">
      <t>ケイ</t>
    </rPh>
    <phoneticPr fontId="1"/>
  </si>
  <si>
    <t>労 災 保 険</t>
    <rPh sb="0" eb="1">
      <t>ロウ</t>
    </rPh>
    <rPh sb="2" eb="3">
      <t>ワザワ</t>
    </rPh>
    <rPh sb="4" eb="5">
      <t>タモツ</t>
    </rPh>
    <rPh sb="6" eb="7">
      <t>ケン</t>
    </rPh>
    <phoneticPr fontId="1"/>
  </si>
  <si>
    <t>雇 用 保 険</t>
    <rPh sb="0" eb="1">
      <t>ヤトイ</t>
    </rPh>
    <rPh sb="2" eb="3">
      <t>ヨウ</t>
    </rPh>
    <rPh sb="4" eb="5">
      <t>タモツ</t>
    </rPh>
    <rPh sb="6" eb="7">
      <t>ケン</t>
    </rPh>
    <phoneticPr fontId="1"/>
  </si>
  <si>
    <t>生年月日</t>
    <rPh sb="0" eb="2">
      <t>セイネン</t>
    </rPh>
    <rPh sb="2" eb="4">
      <t>ガッピ</t>
    </rPh>
    <phoneticPr fontId="1"/>
  </si>
  <si>
    <t>①労働保険番号</t>
    <rPh sb="1" eb="3">
      <t>ロウドウ</t>
    </rPh>
    <rPh sb="3" eb="5">
      <t>ホケン</t>
    </rPh>
    <rPh sb="5" eb="7">
      <t>バンゴウ</t>
    </rPh>
    <phoneticPr fontId="1"/>
  </si>
  <si>
    <t>②雇用保険事業所番号</t>
    <rPh sb="1" eb="3">
      <t>コヨウ</t>
    </rPh>
    <rPh sb="3" eb="5">
      <t>ホケン</t>
    </rPh>
    <rPh sb="5" eb="8">
      <t>ジギョウショ</t>
    </rPh>
    <rPh sb="8" eb="10">
      <t>バンゴウ</t>
    </rPh>
    <phoneticPr fontId="1"/>
  </si>
  <si>
    <t>事業場の所在地</t>
    <rPh sb="0" eb="2">
      <t>ジギョウ</t>
    </rPh>
    <rPh sb="2" eb="3">
      <t>ジョウ</t>
    </rPh>
    <rPh sb="4" eb="7">
      <t>ショザイチ</t>
    </rPh>
    <phoneticPr fontId="1"/>
  </si>
  <si>
    <t>①</t>
    <phoneticPr fontId="1"/>
  </si>
  <si>
    <t>②</t>
    <phoneticPr fontId="1"/>
  </si>
  <si>
    <t>③</t>
    <phoneticPr fontId="1"/>
  </si>
  <si>
    <t>⑨特掲事業</t>
    <rPh sb="1" eb="2">
      <t>トク</t>
    </rPh>
    <rPh sb="2" eb="3">
      <t>ケイ</t>
    </rPh>
    <rPh sb="3" eb="5">
      <t>ジギョウ</t>
    </rPh>
    <phoneticPr fontId="1"/>
  </si>
  <si>
    <t>該当する</t>
    <rPh sb="0" eb="2">
      <t>ガイトウ</t>
    </rPh>
    <phoneticPr fontId="1"/>
  </si>
  <si>
    <t>該当しない</t>
    <rPh sb="0" eb="2">
      <t>ガイトウ</t>
    </rPh>
    <phoneticPr fontId="1"/>
  </si>
  <si>
    <t>する(３回分割納付)</t>
    <rPh sb="4" eb="5">
      <t>カイ</t>
    </rPh>
    <rPh sb="5" eb="7">
      <t>ブンカツ</t>
    </rPh>
    <rPh sb="7" eb="9">
      <t>ノウフ</t>
    </rPh>
    <phoneticPr fontId="1"/>
  </si>
  <si>
    <t>しない(一括納付)</t>
    <rPh sb="4" eb="6">
      <t>イッカツ</t>
    </rPh>
    <rPh sb="6" eb="8">
      <t>ノウフ</t>
    </rPh>
    <phoneticPr fontId="1"/>
  </si>
  <si>
    <t>⑦　事業の概要（具体的に記入して下さい）</t>
    <rPh sb="2" eb="4">
      <t>ジギョウ</t>
    </rPh>
    <rPh sb="5" eb="7">
      <t>ガイヨウ</t>
    </rPh>
    <rPh sb="8" eb="11">
      <t>グタイテキ</t>
    </rPh>
    <rPh sb="12" eb="14">
      <t>キニュウ</t>
    </rPh>
    <rPh sb="16" eb="17">
      <t>クダ</t>
    </rPh>
    <phoneticPr fontId="1"/>
  </si>
  <si>
    <t>⑧業種</t>
    <rPh sb="1" eb="3">
      <t>ギョウシュ</t>
    </rPh>
    <phoneticPr fontId="1"/>
  </si>
  <si>
    <t>事業主の氏名</t>
    <rPh sb="0" eb="1">
      <t>コト</t>
    </rPh>
    <rPh sb="1" eb="2">
      <t>ギョウ</t>
    </rPh>
    <rPh sb="2" eb="3">
      <t>シュ</t>
    </rPh>
    <rPh sb="4" eb="5">
      <t>シ</t>
    </rPh>
    <rPh sb="5" eb="6">
      <t>メイ</t>
    </rPh>
    <phoneticPr fontId="1"/>
  </si>
  <si>
    <t>事業場の名称</t>
    <rPh sb="0" eb="1">
      <t>コト</t>
    </rPh>
    <rPh sb="1" eb="2">
      <t>ギョウ</t>
    </rPh>
    <rPh sb="2" eb="3">
      <t>ジョウ</t>
    </rPh>
    <rPh sb="4" eb="5">
      <t>ナ</t>
    </rPh>
    <rPh sb="5" eb="6">
      <t>ショウ</t>
    </rPh>
    <phoneticPr fontId="1"/>
  </si>
  <si>
    <t>〒</t>
    <phoneticPr fontId="1"/>
  </si>
  <si>
    <t>℡</t>
    <phoneticPr fontId="1"/>
  </si>
  <si>
    <t>⑥作成者氏名</t>
    <rPh sb="1" eb="4">
      <t>サクセイシャ</t>
    </rPh>
    <rPh sb="4" eb="6">
      <t>シメイ</t>
    </rPh>
    <phoneticPr fontId="1"/>
  </si>
  <si>
    <t>雇　用　保　険　被保険者数</t>
    <rPh sb="0" eb="1">
      <t>ヤトイ</t>
    </rPh>
    <rPh sb="2" eb="3">
      <t>ヨウ</t>
    </rPh>
    <rPh sb="4" eb="5">
      <t>タモツ</t>
    </rPh>
    <rPh sb="6" eb="7">
      <t>ケン</t>
    </rPh>
    <rPh sb="8" eb="12">
      <t>ヒホケンシャ</t>
    </rPh>
    <rPh sb="12" eb="13">
      <t>カズ</t>
    </rPh>
    <phoneticPr fontId="1"/>
  </si>
  <si>
    <t>支払賃金総額の　　見込額</t>
    <rPh sb="0" eb="2">
      <t>シハライ</t>
    </rPh>
    <rPh sb="2" eb="4">
      <t>チンギン</t>
    </rPh>
    <rPh sb="4" eb="6">
      <t>ソウガク</t>
    </rPh>
    <rPh sb="9" eb="11">
      <t>ミコミ</t>
    </rPh>
    <rPh sb="11" eb="12">
      <t>ガク</t>
    </rPh>
    <phoneticPr fontId="1"/>
  </si>
  <si>
    <t>賞与等臨時支払　　賃金の見込額</t>
    <rPh sb="0" eb="2">
      <t>ショウヨ</t>
    </rPh>
    <rPh sb="2" eb="3">
      <t>トウ</t>
    </rPh>
    <rPh sb="3" eb="5">
      <t>リンジ</t>
    </rPh>
    <rPh sb="5" eb="7">
      <t>シハライ</t>
    </rPh>
    <rPh sb="9" eb="11">
      <t>チンギン</t>
    </rPh>
    <rPh sb="12" eb="14">
      <t>ミコ</t>
    </rPh>
    <rPh sb="14" eb="15">
      <t>ガク</t>
    </rPh>
    <phoneticPr fontId="1"/>
  </si>
  <si>
    <t>雇用保険加入の有無</t>
    <rPh sb="0" eb="2">
      <t>コヨウ</t>
    </rPh>
    <rPh sb="2" eb="4">
      <t>ホケン</t>
    </rPh>
    <rPh sb="4" eb="6">
      <t>カニュウ</t>
    </rPh>
    <rPh sb="7" eb="9">
      <t>ウム</t>
    </rPh>
    <phoneticPr fontId="1"/>
  </si>
  <si>
    <t>区分</t>
    <rPh sb="0" eb="2">
      <t>クブン</t>
    </rPh>
    <phoneticPr fontId="1"/>
  </si>
  <si>
    <t>常用労働者</t>
    <rPh sb="0" eb="2">
      <t>ジョウヨウ</t>
    </rPh>
    <rPh sb="2" eb="5">
      <t>ロウドウシャ</t>
    </rPh>
    <phoneticPr fontId="1"/>
  </si>
  <si>
    <t>臨時労働者</t>
    <rPh sb="0" eb="2">
      <t>リンジ</t>
    </rPh>
    <rPh sb="2" eb="5">
      <t>ロウドウシャ</t>
    </rPh>
    <phoneticPr fontId="1"/>
  </si>
  <si>
    <t>従業員氏名</t>
    <rPh sb="0" eb="3">
      <t>ジュウギョウイン</t>
    </rPh>
    <rPh sb="3" eb="5">
      <t>シメイ</t>
    </rPh>
    <phoneticPr fontId="1"/>
  </si>
  <si>
    <t>合    計</t>
    <rPh sb="0" eb="6">
      <t>ゴウケイ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</si>
  <si>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</si>
  <si>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</si>
  <si>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賞　　　　　与</t>
    <rPh sb="0" eb="1">
      <t>ショウ</t>
    </rPh>
    <rPh sb="6" eb="7">
      <t>クミ</t>
    </rPh>
    <phoneticPr fontId="1"/>
  </si>
  <si>
    <t>役        員</t>
    <rPh sb="0" eb="1">
      <t>ヤク</t>
    </rPh>
    <rPh sb="9" eb="10">
      <t>イン</t>
    </rPh>
    <phoneticPr fontId="1"/>
  </si>
  <si>
    <t>月</t>
    <rPh sb="0" eb="1">
      <t>ツキ</t>
    </rPh>
    <phoneticPr fontId="1"/>
  </si>
  <si>
    <t>賃金集計</t>
    <rPh sb="0" eb="2">
      <t>チンギン</t>
    </rPh>
    <rPh sb="2" eb="4">
      <t>シュウケイ</t>
    </rPh>
    <phoneticPr fontId="1"/>
  </si>
  <si>
    <t>雇用区分</t>
    <rPh sb="0" eb="2">
      <t>コヨウ</t>
    </rPh>
    <rPh sb="2" eb="4">
      <t>クブン</t>
    </rPh>
    <phoneticPr fontId="1"/>
  </si>
  <si>
    <t>賞与</t>
    <rPh sb="0" eb="2">
      <t>ショウヨ</t>
    </rPh>
    <phoneticPr fontId="1"/>
  </si>
  <si>
    <t>雇用</t>
    <rPh sb="0" eb="2">
      <t>コヨウ</t>
    </rPh>
    <phoneticPr fontId="1"/>
  </si>
  <si>
    <t>労災</t>
    <rPh sb="0" eb="2">
      <t>ロウサイ</t>
    </rPh>
    <phoneticPr fontId="1"/>
  </si>
  <si>
    <t>４＋５</t>
    <phoneticPr fontId="1"/>
  </si>
  <si>
    <t>高齢</t>
    <rPh sb="0" eb="2">
      <t>コウレイ</t>
    </rPh>
    <phoneticPr fontId="1"/>
  </si>
  <si>
    <t>合　　　　　　　　計</t>
    <rPh sb="0" eb="1">
      <t>ゴウ</t>
    </rPh>
    <rPh sb="9" eb="10">
      <t>ケイ</t>
    </rPh>
    <phoneticPr fontId="1"/>
  </si>
  <si>
    <t>アルバイト等</t>
    <rPh sb="5" eb="6">
      <t>トウ</t>
    </rPh>
    <phoneticPr fontId="1"/>
  </si>
  <si>
    <t>人　　数</t>
    <rPh sb="0" eb="1">
      <t>ヒト</t>
    </rPh>
    <rPh sb="3" eb="4">
      <t>カズ</t>
    </rPh>
    <phoneticPr fontId="1"/>
  </si>
  <si>
    <t>賃　　金</t>
    <rPh sb="0" eb="1">
      <t>チン</t>
    </rPh>
    <rPh sb="3" eb="4">
      <t>キン</t>
    </rPh>
    <phoneticPr fontId="1"/>
  </si>
  <si>
    <t>この色のセルと特別加入関係に入力する</t>
    <rPh sb="2" eb="3">
      <t>イロ</t>
    </rPh>
    <rPh sb="7" eb="9">
      <t>トクベツ</t>
    </rPh>
    <rPh sb="9" eb="11">
      <t>カニュウ</t>
    </rPh>
    <rPh sb="11" eb="13">
      <t>カンケイ</t>
    </rPh>
    <rPh sb="14" eb="16">
      <t>ニュウリョク</t>
    </rPh>
    <phoneticPr fontId="1"/>
  </si>
  <si>
    <t>　(パートタイマー、アルバイト等）</t>
    <rPh sb="15" eb="16">
      <t>トウ</t>
    </rPh>
    <phoneticPr fontId="1"/>
  </si>
  <si>
    <t>給与支払等の面から見て　労働者的性格の強い者</t>
    <rPh sb="0" eb="2">
      <t>キュウヨ</t>
    </rPh>
    <rPh sb="2" eb="4">
      <t>シハライ</t>
    </rPh>
    <rPh sb="4" eb="5">
      <t>トウ</t>
    </rPh>
    <rPh sb="6" eb="7">
      <t>メン</t>
    </rPh>
    <rPh sb="9" eb="10">
      <t>ミ</t>
    </rPh>
    <rPh sb="12" eb="15">
      <t>ロウドウシャ</t>
    </rPh>
    <rPh sb="15" eb="16">
      <t>マト</t>
    </rPh>
    <rPh sb="16" eb="18">
      <t>セイカク</t>
    </rPh>
    <rPh sb="19" eb="20">
      <t>ツヨ</t>
    </rPh>
    <rPh sb="21" eb="22">
      <t>モノ</t>
    </rPh>
    <phoneticPr fontId="1"/>
  </si>
  <si>
    <t>１ ヶ 月
平均使用
労働者数</t>
    <rPh sb="4" eb="5">
      <t>ツキ</t>
    </rPh>
    <rPh sb="6" eb="8">
      <t>ヘイキン</t>
    </rPh>
    <rPh sb="8" eb="10">
      <t>シヨウ</t>
    </rPh>
    <rPh sb="11" eb="14">
      <t>ロウドウシャ</t>
    </rPh>
    <rPh sb="14" eb="15">
      <t>カズ</t>
    </rPh>
    <phoneticPr fontId="1"/>
  </si>
  <si>
    <t>１ヶ月平
均 被 保
険 者 数</t>
    <rPh sb="2" eb="3">
      <t>ツキ</t>
    </rPh>
    <rPh sb="3" eb="4">
      <t>ヒラ</t>
    </rPh>
    <rPh sb="5" eb="6">
      <t>ヒトシ</t>
    </rPh>
    <rPh sb="7" eb="8">
      <t>ヒ</t>
    </rPh>
    <rPh sb="9" eb="10">
      <t>ホ</t>
    </rPh>
    <rPh sb="11" eb="12">
      <t>ケン</t>
    </rPh>
    <rPh sb="13" eb="14">
      <t>シャ</t>
    </rPh>
    <rPh sb="15" eb="16">
      <t>カズ</t>
    </rPh>
    <phoneticPr fontId="1"/>
  </si>
  <si>
    <t>１ヶ月平
均高年齢
労働者数</t>
    <rPh sb="2" eb="3">
      <t>ツキ</t>
    </rPh>
    <rPh sb="3" eb="4">
      <t>ヒラ</t>
    </rPh>
    <rPh sb="5" eb="6">
      <t>ヒトシ</t>
    </rPh>
    <rPh sb="6" eb="7">
      <t>ダカ</t>
    </rPh>
    <rPh sb="7" eb="9">
      <t>ネンレイ</t>
    </rPh>
    <rPh sb="10" eb="13">
      <t>ロウドウシャ</t>
    </rPh>
    <rPh sb="13" eb="14">
      <t>カズ</t>
    </rPh>
    <phoneticPr fontId="1"/>
  </si>
  <si>
    <t>㊞</t>
    <phoneticPr fontId="1"/>
  </si>
  <si>
    <t>常時使用
労働者数</t>
    <rPh sb="0" eb="2">
      <t>ジョウジ</t>
    </rPh>
    <rPh sb="2" eb="4">
      <t>シヨウ</t>
    </rPh>
    <rPh sb="5" eb="8">
      <t>ロウドウシャ</t>
    </rPh>
    <rPh sb="8" eb="9">
      <t>カズ</t>
    </rPh>
    <phoneticPr fontId="1"/>
  </si>
  <si>
    <t>日雇被保険者労働者に支払った賃金を含む。
なお、パートタイマー、アルバイト等雇用保険の被保険者とならないものを除く</t>
    <rPh sb="0" eb="2">
      <t>ヒヤトイ</t>
    </rPh>
    <rPh sb="2" eb="3">
      <t>ヒ</t>
    </rPh>
    <rPh sb="3" eb="6">
      <t>ホケンシャ</t>
    </rPh>
    <rPh sb="6" eb="9">
      <t>ロウドウシャ</t>
    </rPh>
    <rPh sb="10" eb="12">
      <t>シハラ</t>
    </rPh>
    <rPh sb="14" eb="16">
      <t>チンギン</t>
    </rPh>
    <rPh sb="17" eb="18">
      <t>フク</t>
    </rPh>
    <rPh sb="37" eb="38">
      <t>トウ</t>
    </rPh>
    <rPh sb="38" eb="40">
      <t>コヨウ</t>
    </rPh>
    <rPh sb="40" eb="42">
      <t>ホケン</t>
    </rPh>
    <rPh sb="43" eb="44">
      <t>ヒ</t>
    </rPh>
    <rPh sb="44" eb="45">
      <t>ホ</t>
    </rPh>
    <rPh sb="45" eb="46">
      <t>ケン</t>
    </rPh>
    <rPh sb="46" eb="47">
      <t>シャ</t>
    </rPh>
    <rPh sb="55" eb="56">
      <t>ノゾ</t>
    </rPh>
    <phoneticPr fontId="1"/>
  </si>
  <si>
    <t>高年齢者のみ</t>
    <rPh sb="0" eb="3">
      <t>コウネンレイ</t>
    </rPh>
    <rPh sb="3" eb="4">
      <t>モノ</t>
    </rPh>
    <phoneticPr fontId="1"/>
  </si>
  <si>
    <t>１０月</t>
    <rPh sb="2" eb="3">
      <t>ガツ</t>
    </rPh>
    <phoneticPr fontId="1"/>
  </si>
  <si>
    <t xml:space="preserve">
　 　　　区　分</t>
    <rPh sb="7" eb="8">
      <t>ク</t>
    </rPh>
    <rPh sb="9" eb="10">
      <t>ブン</t>
    </rPh>
    <phoneticPr fontId="1"/>
  </si>
  <si>
    <t>労働保険料算定基礎賃金等の報告</t>
    <phoneticPr fontId="1"/>
  </si>
  <si>
    <t>様式第４号</t>
    <phoneticPr fontId="1"/>
  </si>
  <si>
    <t>令和6年度概算の延納</t>
    <phoneticPr fontId="1"/>
  </si>
  <si>
    <t>令和7年度概算の延納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</si>
</sst>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&quot;月&quot;"/>
    <numFmt numFmtId="177" formatCode="0&quot;年&quot;"/>
    <numFmt numFmtId="178" formatCode="#,##0;&quot;△ &quot;#,##0"/>
    <numFmt numFmtId="179" formatCode="#\-#\-##\-######\-##0"/>
    <numFmt numFmtId="180" formatCode="#\-######\-0"/>
    <numFmt numFmtId="181" formatCode="###\-###0"/>
    <numFmt numFmtId="182" formatCode="#,##0_);[Red]\(#,##0\)"/>
    <numFmt numFmtId="183" formatCode="#,##0&quot;千円&quot;"/>
    <numFmt numFmtId="184" formatCode="#,##0&quot;円&quot;&quot;&quot;"/>
    <numFmt numFmtId="185" formatCode="#,##0&quot;人&quot;"/>
    <numFmt numFmtId="186" formatCode="#,##0&quot;円&quot;"/>
    <numFmt numFmtId="187" formatCode="0000\-##\-###0"/>
    <numFmt numFmtId="188" formatCode="####\-######\-0"/>
  </numFmts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.5"/>
      <name val="ＭＳ Ｐ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20"/>
      <name val="HGS創英角ﾎﾟｯﾌﾟ体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0"/>
      <color indexed="81"/>
      <name val="ＭＳ Ｐゴシック"/>
      <family val="3"/>
      <charset val="128"/>
    </font>
    <font>
      <sz val="7.5"/>
      <name val="ＭＳ 明朝"/>
      <family val="1"/>
      <charset val="128"/>
    </font>
    <font>
      <sz val="4"/>
      <name val="ＭＳ 明朝"/>
      <family val="1"/>
      <charset val="128"/>
    </font>
    <font>
      <b/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1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hair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 diagonalDown="1">
      <left style="medium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medium">
        <color indexed="64"/>
      </left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 style="thin">
        <color indexed="64"/>
      </right>
      <top/>
      <bottom/>
      <diagonal style="hair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/>
      <diagonal style="hair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hair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hair">
        <color indexed="64"/>
      </bottom>
      <diagonal style="thin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 style="hair">
        <color indexed="64"/>
      </left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hair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hair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hair">
        <color indexed="64"/>
      </top>
      <bottom/>
      <diagonal style="thin">
        <color indexed="64"/>
      </diagonal>
    </border>
    <border diagonalUp="1">
      <left/>
      <right/>
      <top style="hair">
        <color indexed="64"/>
      </top>
      <bottom/>
      <diagonal style="thin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hair">
        <color indexed="64"/>
      </bottom>
      <diagonal style="thin">
        <color indexed="64"/>
      </diagonal>
    </border>
    <border diagonalUp="1">
      <left/>
      <right/>
      <top/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 style="medium">
        <color indexed="64"/>
      </right>
      <top/>
      <bottom/>
      <diagonal/>
    </border>
    <border diagonalUp="1"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/>
      <diagonal style="thin">
        <color indexed="64"/>
      </diagonal>
    </border>
    <border diagonalUp="1">
      <left style="hair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hair">
        <color indexed="64"/>
      </bottom>
      <diagonal style="thin">
        <color indexed="64"/>
      </diagonal>
    </border>
    <border diagonalUp="1">
      <left/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</borders>
  <cellStyleXfs count="1">
    <xf numFmtId="0" fontId="0" fillId="0" borderId="0"/>
  </cellStyleXfs>
  <cellXfs count="526">
    <xf numFmtId="0" fontId="0" fillId="0" borderId="0" xfId="0"/>
    <xf numFmtId="181" fontId="3" fillId="0" borderId="0" xfId="0" applyNumberFormat="1" applyFont="1" applyAlignment="1" applyProtection="1">
      <alignment horizontal="left"/>
      <protection locked="0"/>
    </xf>
    <xf numFmtId="178" fontId="4" fillId="0" borderId="1" xfId="0" applyNumberFormat="1" applyFont="1" applyBorder="1" applyAlignment="1" applyProtection="1">
      <alignment vertical="center"/>
      <protection locked="0"/>
    </xf>
    <xf numFmtId="178" fontId="4" fillId="0" borderId="2" xfId="0" applyNumberFormat="1" applyFont="1" applyBorder="1" applyAlignment="1" applyProtection="1">
      <alignment vertical="center"/>
      <protection locked="0"/>
    </xf>
    <xf numFmtId="187" fontId="3" fillId="0" borderId="0" xfId="0" applyNumberFormat="1" applyFont="1" applyAlignment="1" applyProtection="1">
      <alignment horizontal="left"/>
      <protection locked="0"/>
    </xf>
    <xf numFmtId="57" fontId="11" fillId="2" borderId="3" xfId="0" applyNumberFormat="1" applyFont="1" applyFill="1" applyBorder="1" applyAlignment="1" applyProtection="1">
      <alignment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3" fontId="11" fillId="2" borderId="3" xfId="0" applyNumberFormat="1" applyFont="1" applyFill="1" applyBorder="1" applyAlignment="1" applyProtection="1">
      <alignment vertical="center" shrinkToFit="1"/>
      <protection locked="0"/>
    </xf>
    <xf numFmtId="3" fontId="11" fillId="2" borderId="5" xfId="0" applyNumberFormat="1" applyFont="1" applyFill="1" applyBorder="1" applyAlignment="1" applyProtection="1">
      <alignment vertical="center" shrinkToFi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3" fontId="11" fillId="0" borderId="3" xfId="0" applyNumberFormat="1" applyFont="1" applyBorder="1" applyAlignment="1" applyProtection="1">
      <alignment vertical="center" shrinkToFit="1"/>
      <protection locked="0"/>
    </xf>
    <xf numFmtId="3" fontId="11" fillId="0" borderId="5" xfId="0" applyNumberFormat="1" applyFont="1" applyBorder="1" applyAlignment="1" applyProtection="1">
      <alignment vertical="center" shrinkToFit="1"/>
      <protection locked="0"/>
    </xf>
    <xf numFmtId="3" fontId="11" fillId="0" borderId="6" xfId="0" applyNumberFormat="1" applyFont="1" applyBorder="1" applyAlignment="1" applyProtection="1">
      <alignment horizontal="center" vertical="center" shrinkToFit="1"/>
      <protection locked="0"/>
    </xf>
    <xf numFmtId="3" fontId="11" fillId="0" borderId="7" xfId="0" applyNumberFormat="1" applyFont="1" applyBorder="1" applyAlignment="1" applyProtection="1">
      <alignment horizontal="center" vertical="center" shrinkToFit="1"/>
      <protection locked="0"/>
    </xf>
    <xf numFmtId="57" fontId="11" fillId="0" borderId="3" xfId="0" applyNumberFormat="1" applyFont="1" applyBorder="1" applyAlignment="1" applyProtection="1">
      <alignment vertical="center"/>
      <protection locked="0"/>
    </xf>
    <xf numFmtId="3" fontId="11" fillId="0" borderId="8" xfId="0" applyNumberFormat="1" applyFont="1" applyBorder="1" applyAlignment="1" applyProtection="1">
      <alignment vertical="center" shrinkToFit="1"/>
      <protection locked="0"/>
    </xf>
    <xf numFmtId="3" fontId="11" fillId="0" borderId="9" xfId="0" applyNumberFormat="1" applyFont="1" applyBorder="1" applyAlignment="1" applyProtection="1">
      <alignment vertical="center" shrinkToFit="1"/>
      <protection locked="0"/>
    </xf>
    <xf numFmtId="3" fontId="11" fillId="0" borderId="10" xfId="0" applyNumberFormat="1" applyFont="1" applyBorder="1" applyAlignment="1" applyProtection="1">
      <alignment vertical="center" shrinkToFit="1"/>
      <protection locked="0"/>
    </xf>
    <xf numFmtId="3" fontId="11" fillId="0" borderId="11" xfId="0" applyNumberFormat="1" applyFont="1" applyBorder="1" applyAlignment="1" applyProtection="1">
      <alignment vertical="center" shrinkToFit="1"/>
      <protection locked="0"/>
    </xf>
    <xf numFmtId="0" fontId="11" fillId="2" borderId="12" xfId="0" applyFont="1" applyFill="1" applyBorder="1" applyAlignment="1" applyProtection="1">
      <alignment vertical="center" shrinkToFit="1"/>
      <protection locked="0"/>
    </xf>
    <xf numFmtId="0" fontId="11" fillId="0" borderId="12" xfId="0" applyFont="1" applyBorder="1" applyAlignment="1" applyProtection="1">
      <alignment vertical="center" shrinkToFit="1"/>
      <protection locked="0"/>
    </xf>
    <xf numFmtId="178" fontId="4" fillId="0" borderId="1" xfId="0" applyNumberFormat="1" applyFont="1" applyBorder="1" applyAlignment="1" applyProtection="1">
      <alignment horizontal="center" vertical="center"/>
      <protection locked="0"/>
    </xf>
    <xf numFmtId="178" fontId="4" fillId="0" borderId="2" xfId="0" applyNumberFormat="1" applyFont="1" applyBorder="1" applyAlignment="1" applyProtection="1">
      <alignment horizontal="center" vertical="center"/>
      <protection locked="0"/>
    </xf>
    <xf numFmtId="182" fontId="6" fillId="0" borderId="13" xfId="0" applyNumberFormat="1" applyFont="1" applyBorder="1" applyAlignment="1" applyProtection="1">
      <alignment vertical="center"/>
      <protection locked="0"/>
    </xf>
    <xf numFmtId="182" fontId="6" fillId="0" borderId="14" xfId="0" applyNumberFormat="1" applyFont="1" applyBorder="1" applyAlignment="1" applyProtection="1">
      <alignment vertical="center"/>
      <protection locked="0"/>
    </xf>
    <xf numFmtId="182" fontId="6" fillId="0" borderId="15" xfId="0" applyNumberFormat="1" applyFont="1" applyBorder="1" applyAlignment="1" applyProtection="1">
      <alignment vertical="center"/>
      <protection locked="0"/>
    </xf>
    <xf numFmtId="182" fontId="6" fillId="0" borderId="16" xfId="0" applyNumberFormat="1" applyFont="1" applyBorder="1" applyAlignment="1" applyProtection="1">
      <alignment vertical="center"/>
      <protection locked="0"/>
    </xf>
    <xf numFmtId="182" fontId="6" fillId="0" borderId="17" xfId="0" applyNumberFormat="1" applyFont="1" applyBorder="1" applyAlignment="1" applyProtection="1">
      <alignment vertical="center"/>
      <protection locked="0"/>
    </xf>
    <xf numFmtId="182" fontId="6" fillId="0" borderId="18" xfId="0" applyNumberFormat="1" applyFont="1" applyBorder="1" applyAlignment="1" applyProtection="1">
      <alignment vertical="center"/>
      <protection locked="0"/>
    </xf>
    <xf numFmtId="182" fontId="6" fillId="0" borderId="19" xfId="0" applyNumberFormat="1" applyFont="1" applyBorder="1" applyAlignment="1" applyProtection="1">
      <alignment vertical="center"/>
      <protection locked="0"/>
    </xf>
    <xf numFmtId="182" fontId="6" fillId="0" borderId="9" xfId="0" applyNumberFormat="1" applyFont="1" applyBorder="1" applyAlignment="1" applyProtection="1">
      <alignment vertical="center"/>
      <protection locked="0"/>
    </xf>
    <xf numFmtId="182" fontId="6" fillId="0" borderId="20" xfId="0" applyNumberFormat="1" applyFont="1" applyBorder="1" applyAlignment="1" applyProtection="1">
      <alignment vertical="center"/>
      <protection locked="0"/>
    </xf>
    <xf numFmtId="182" fontId="6" fillId="0" borderId="21" xfId="0" applyNumberFormat="1" applyFont="1" applyBorder="1" applyAlignment="1" applyProtection="1">
      <alignment vertical="center"/>
      <protection locked="0"/>
    </xf>
    <xf numFmtId="177" fontId="3" fillId="0" borderId="22" xfId="0" applyNumberFormat="1" applyFont="1" applyBorder="1" applyAlignment="1">
      <alignment vertical="center"/>
    </xf>
    <xf numFmtId="176" fontId="3" fillId="0" borderId="20" xfId="0" applyNumberFormat="1" applyFont="1" applyBorder="1" applyAlignment="1">
      <alignment vertical="center"/>
    </xf>
    <xf numFmtId="177" fontId="3" fillId="0" borderId="5" xfId="0" applyNumberFormat="1" applyFont="1" applyBorder="1" applyAlignment="1">
      <alignment vertical="center"/>
    </xf>
    <xf numFmtId="176" fontId="3" fillId="0" borderId="23" xfId="0" applyNumberFormat="1" applyFont="1" applyBorder="1" applyAlignment="1">
      <alignment vertical="center"/>
    </xf>
    <xf numFmtId="177" fontId="3" fillId="0" borderId="24" xfId="0" applyNumberFormat="1" applyFont="1" applyBorder="1" applyAlignment="1">
      <alignment vertical="center"/>
    </xf>
    <xf numFmtId="176" fontId="3" fillId="0" borderId="25" xfId="0" applyNumberFormat="1" applyFont="1" applyBorder="1" applyAlignment="1">
      <alignment vertical="center"/>
    </xf>
    <xf numFmtId="182" fontId="6" fillId="0" borderId="13" xfId="0" applyNumberFormat="1" applyFont="1" applyBorder="1" applyAlignment="1">
      <alignment vertical="center"/>
    </xf>
    <xf numFmtId="182" fontId="6" fillId="0" borderId="14" xfId="0" applyNumberFormat="1" applyFont="1" applyBorder="1" applyAlignment="1">
      <alignment vertical="center"/>
    </xf>
    <xf numFmtId="182" fontId="6" fillId="0" borderId="15" xfId="0" applyNumberFormat="1" applyFont="1" applyBorder="1" applyAlignment="1">
      <alignment vertical="center"/>
    </xf>
    <xf numFmtId="182" fontId="6" fillId="0" borderId="16" xfId="0" applyNumberFormat="1" applyFont="1" applyBorder="1" applyAlignment="1">
      <alignment vertical="center"/>
    </xf>
    <xf numFmtId="182" fontId="6" fillId="0" borderId="17" xfId="0" applyNumberFormat="1" applyFont="1" applyBorder="1" applyAlignment="1">
      <alignment vertical="center"/>
    </xf>
    <xf numFmtId="182" fontId="6" fillId="0" borderId="26" xfId="0" applyNumberFormat="1" applyFont="1" applyBorder="1" applyAlignment="1">
      <alignment vertical="center"/>
    </xf>
    <xf numFmtId="182" fontId="6" fillId="0" borderId="18" xfId="0" applyNumberFormat="1" applyFont="1" applyBorder="1" applyAlignment="1">
      <alignment vertical="center"/>
    </xf>
    <xf numFmtId="182" fontId="6" fillId="0" borderId="1" xfId="0" applyNumberFormat="1" applyFont="1" applyBorder="1" applyAlignment="1">
      <alignment vertical="center"/>
    </xf>
    <xf numFmtId="182" fontId="6" fillId="0" borderId="27" xfId="0" applyNumberFormat="1" applyFont="1" applyBorder="1" applyAlignment="1">
      <alignment vertical="center"/>
    </xf>
    <xf numFmtId="182" fontId="6" fillId="0" borderId="4" xfId="0" applyNumberFormat="1" applyFont="1" applyBorder="1" applyAlignment="1">
      <alignment vertical="center"/>
    </xf>
    <xf numFmtId="182" fontId="6" fillId="0" borderId="28" xfId="0" applyNumberFormat="1" applyFont="1" applyBorder="1" applyAlignment="1">
      <alignment vertical="center"/>
    </xf>
    <xf numFmtId="182" fontId="6" fillId="0" borderId="19" xfId="0" applyNumberFormat="1" applyFont="1" applyBorder="1" applyAlignment="1">
      <alignment vertical="center"/>
    </xf>
    <xf numFmtId="182" fontId="3" fillId="0" borderId="29" xfId="0" applyNumberFormat="1" applyFont="1" applyBorder="1" applyAlignment="1">
      <alignment vertical="center"/>
    </xf>
    <xf numFmtId="182" fontId="6" fillId="0" borderId="9" xfId="0" applyNumberFormat="1" applyFont="1" applyBorder="1" applyAlignment="1">
      <alignment vertical="center"/>
    </xf>
    <xf numFmtId="182" fontId="6" fillId="0" borderId="20" xfId="0" applyNumberFormat="1" applyFont="1" applyBorder="1" applyAlignment="1">
      <alignment vertical="center"/>
    </xf>
    <xf numFmtId="182" fontId="6" fillId="0" borderId="21" xfId="0" applyNumberFormat="1" applyFont="1" applyBorder="1" applyAlignment="1">
      <alignment vertical="center"/>
    </xf>
    <xf numFmtId="182" fontId="3" fillId="0" borderId="15" xfId="0" applyNumberFormat="1" applyFont="1" applyBorder="1" applyAlignment="1">
      <alignment vertical="center"/>
    </xf>
    <xf numFmtId="183" fontId="3" fillId="0" borderId="30" xfId="0" applyNumberFormat="1" applyFont="1" applyBorder="1" applyAlignment="1">
      <alignment horizontal="right" vertical="center"/>
    </xf>
    <xf numFmtId="183" fontId="3" fillId="0" borderId="31" xfId="0" applyNumberFormat="1" applyFont="1" applyBorder="1" applyAlignment="1">
      <alignment horizontal="right" vertical="center"/>
    </xf>
    <xf numFmtId="183" fontId="3" fillId="0" borderId="32" xfId="0" applyNumberFormat="1" applyFont="1" applyBorder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178" fontId="3" fillId="0" borderId="0" xfId="0" applyNumberFormat="1" applyFont="1" applyAlignment="1" applyProtection="1">
      <alignment vertical="center"/>
      <protection locked="0"/>
    </xf>
    <xf numFmtId="178" fontId="21" fillId="0" borderId="0" xfId="0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49" fontId="3" fillId="0" borderId="33" xfId="0" applyNumberFormat="1" applyFont="1" applyBorder="1" applyAlignment="1" applyProtection="1">
      <alignment horizontal="center" vertical="center"/>
      <protection locked="0"/>
    </xf>
    <xf numFmtId="178" fontId="4" fillId="0" borderId="18" xfId="0" applyNumberFormat="1" applyFont="1" applyBorder="1" applyAlignment="1" applyProtection="1">
      <alignment vertical="center"/>
      <protection locked="0"/>
    </xf>
    <xf numFmtId="178" fontId="4" fillId="0" borderId="34" xfId="0" applyNumberFormat="1" applyFont="1" applyBorder="1" applyAlignment="1" applyProtection="1">
      <alignment vertical="center"/>
      <protection locked="0"/>
    </xf>
    <xf numFmtId="178" fontId="4" fillId="0" borderId="20" xfId="0" applyNumberFormat="1" applyFont="1" applyBorder="1" applyAlignment="1" applyProtection="1">
      <alignment vertical="center"/>
      <protection locked="0"/>
    </xf>
    <xf numFmtId="178" fontId="5" fillId="0" borderId="35" xfId="0" applyNumberFormat="1" applyFont="1" applyBorder="1" applyAlignment="1" applyProtection="1">
      <alignment vertical="center"/>
      <protection locked="0"/>
    </xf>
    <xf numFmtId="178" fontId="3" fillId="0" borderId="36" xfId="0" applyNumberFormat="1" applyFont="1" applyBorder="1" applyAlignment="1" applyProtection="1">
      <alignment vertical="center"/>
      <protection locked="0"/>
    </xf>
    <xf numFmtId="178" fontId="3" fillId="0" borderId="0" xfId="0" applyNumberFormat="1" applyFont="1" applyProtection="1">
      <protection locked="0"/>
    </xf>
    <xf numFmtId="178" fontId="3" fillId="0" borderId="0" xfId="0" applyNumberFormat="1" applyFont="1" applyAlignment="1" applyProtection="1">
      <alignment horizontal="center"/>
      <protection locked="0"/>
    </xf>
    <xf numFmtId="178" fontId="3" fillId="0" borderId="33" xfId="0" applyNumberFormat="1" applyFont="1" applyBorder="1" applyAlignment="1" applyProtection="1">
      <alignment horizontal="center" vertical="center" wrapText="1"/>
      <protection locked="0"/>
    </xf>
    <xf numFmtId="178" fontId="5" fillId="0" borderId="37" xfId="0" applyNumberFormat="1" applyFont="1" applyBorder="1" applyAlignment="1" applyProtection="1">
      <alignment vertical="center"/>
      <protection locked="0"/>
    </xf>
    <xf numFmtId="178" fontId="3" fillId="0" borderId="38" xfId="0" applyNumberFormat="1" applyFont="1" applyBorder="1" applyAlignment="1" applyProtection="1">
      <alignment vertical="center"/>
      <protection locked="0"/>
    </xf>
    <xf numFmtId="179" fontId="10" fillId="0" borderId="0" xfId="0" applyNumberFormat="1" applyFont="1" applyAlignment="1" applyProtection="1">
      <alignment horizontal="center" vertical="center"/>
      <protection locked="0"/>
    </xf>
    <xf numFmtId="178" fontId="23" fillId="0" borderId="35" xfId="0" applyNumberFormat="1" applyFont="1" applyBorder="1" applyAlignment="1" applyProtection="1">
      <alignment vertical="center"/>
      <protection locked="0"/>
    </xf>
    <xf numFmtId="178" fontId="3" fillId="0" borderId="33" xfId="0" applyNumberFormat="1" applyFont="1" applyBorder="1" applyAlignment="1" applyProtection="1">
      <alignment horizontal="center" vertical="center"/>
      <protection locked="0"/>
    </xf>
    <xf numFmtId="178" fontId="3" fillId="0" borderId="2" xfId="0" applyNumberFormat="1" applyFont="1" applyBorder="1" applyAlignment="1" applyProtection="1">
      <alignment horizontal="center" vertical="center"/>
      <protection locked="0"/>
    </xf>
    <xf numFmtId="178" fontId="3" fillId="0" borderId="39" xfId="0" applyNumberFormat="1" applyFont="1" applyBorder="1" applyAlignment="1" applyProtection="1">
      <alignment horizontal="center" vertical="center"/>
      <protection locked="0"/>
    </xf>
    <xf numFmtId="178" fontId="4" fillId="0" borderId="40" xfId="0" applyNumberFormat="1" applyFont="1" applyBorder="1" applyAlignment="1" applyProtection="1">
      <alignment horizontal="left" vertical="center"/>
      <protection locked="0"/>
    </xf>
    <xf numFmtId="178" fontId="4" fillId="0" borderId="41" xfId="0" applyNumberFormat="1" applyFont="1" applyBorder="1" applyAlignment="1" applyProtection="1">
      <alignment horizontal="left" vertical="center"/>
      <protection locked="0"/>
    </xf>
    <xf numFmtId="178" fontId="3" fillId="0" borderId="25" xfId="0" applyNumberFormat="1" applyFont="1" applyBorder="1" applyAlignment="1" applyProtection="1">
      <alignment vertical="center"/>
      <protection locked="0"/>
    </xf>
    <xf numFmtId="180" fontId="10" fillId="0" borderId="0" xfId="0" applyNumberFormat="1" applyFont="1" applyAlignment="1" applyProtection="1">
      <alignment horizontal="center" vertical="center"/>
      <protection locked="0"/>
    </xf>
    <xf numFmtId="178" fontId="4" fillId="0" borderId="0" xfId="0" applyNumberFormat="1" applyFont="1" applyAlignment="1" applyProtection="1">
      <alignment vertical="center"/>
      <protection locked="0"/>
    </xf>
    <xf numFmtId="178" fontId="5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178" fontId="2" fillId="0" borderId="29" xfId="0" applyNumberFormat="1" applyFont="1" applyBorder="1" applyAlignment="1" applyProtection="1">
      <alignment horizontal="center" vertical="center"/>
      <protection locked="0"/>
    </xf>
    <xf numFmtId="178" fontId="6" fillId="0" borderId="22" xfId="0" applyNumberFormat="1" applyFont="1" applyBorder="1" applyAlignment="1" applyProtection="1">
      <alignment horizontal="center" vertical="center"/>
      <protection locked="0"/>
    </xf>
    <xf numFmtId="178" fontId="6" fillId="0" borderId="22" xfId="0" applyNumberFormat="1" applyFont="1" applyBorder="1" applyAlignment="1" applyProtection="1">
      <alignment vertical="center"/>
      <protection locked="0"/>
    </xf>
    <xf numFmtId="178" fontId="6" fillId="0" borderId="0" xfId="0" applyNumberFormat="1" applyFont="1" applyAlignment="1" applyProtection="1">
      <alignment vertical="center"/>
      <protection locked="0"/>
    </xf>
    <xf numFmtId="178" fontId="6" fillId="0" borderId="42" xfId="0" applyNumberFormat="1" applyFont="1" applyBorder="1" applyAlignment="1" applyProtection="1">
      <alignment vertical="center"/>
      <protection locked="0"/>
    </xf>
    <xf numFmtId="178" fontId="6" fillId="0" borderId="43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178" fontId="6" fillId="0" borderId="0" xfId="0" applyNumberFormat="1" applyFont="1" applyAlignment="1" applyProtection="1">
      <alignment horizontal="center" vertical="center"/>
      <protection locked="0"/>
    </xf>
    <xf numFmtId="178" fontId="5" fillId="0" borderId="0" xfId="0" applyNumberFormat="1" applyFont="1" applyAlignment="1" applyProtection="1">
      <alignment vertical="top"/>
      <protection locked="0"/>
    </xf>
    <xf numFmtId="178" fontId="5" fillId="0" borderId="0" xfId="0" applyNumberFormat="1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vertical="top"/>
      <protection locked="0"/>
    </xf>
    <xf numFmtId="178" fontId="5" fillId="0" borderId="44" xfId="0" applyNumberFormat="1" applyFont="1" applyBorder="1" applyAlignment="1" applyProtection="1">
      <alignment horizontal="center" vertical="top"/>
      <protection locked="0"/>
    </xf>
    <xf numFmtId="178" fontId="5" fillId="0" borderId="28" xfId="0" applyNumberFormat="1" applyFont="1" applyBorder="1" applyAlignment="1" applyProtection="1">
      <alignment horizontal="center" vertical="top"/>
      <protection locked="0"/>
    </xf>
    <xf numFmtId="178" fontId="5" fillId="0" borderId="45" xfId="0" applyNumberFormat="1" applyFont="1" applyBorder="1" applyAlignment="1" applyProtection="1">
      <alignment horizontal="center" vertical="top"/>
      <protection locked="0"/>
    </xf>
    <xf numFmtId="178" fontId="5" fillId="0" borderId="46" xfId="0" applyNumberFormat="1" applyFont="1" applyBorder="1" applyAlignment="1" applyProtection="1">
      <alignment horizontal="center" vertical="top"/>
      <protection locked="0"/>
    </xf>
    <xf numFmtId="0" fontId="3" fillId="0" borderId="47" xfId="0" applyFont="1" applyBorder="1" applyAlignment="1" applyProtection="1">
      <alignment horizontal="right" vertical="center"/>
      <protection locked="0"/>
    </xf>
    <xf numFmtId="182" fontId="6" fillId="0" borderId="48" xfId="0" applyNumberFormat="1" applyFont="1" applyBorder="1" applyAlignment="1" applyProtection="1">
      <alignment vertical="center"/>
      <protection locked="0"/>
    </xf>
    <xf numFmtId="182" fontId="6" fillId="0" borderId="24" xfId="0" applyNumberFormat="1" applyFont="1" applyBorder="1" applyAlignment="1" applyProtection="1">
      <alignment vertical="center"/>
      <protection locked="0"/>
    </xf>
    <xf numFmtId="182" fontId="7" fillId="0" borderId="0" xfId="0" applyNumberFormat="1" applyFont="1" applyAlignment="1" applyProtection="1">
      <alignment vertical="top"/>
      <protection locked="0"/>
    </xf>
    <xf numFmtId="182" fontId="6" fillId="0" borderId="49" xfId="0" applyNumberFormat="1" applyFont="1" applyBorder="1" applyAlignment="1" applyProtection="1">
      <alignment vertical="center"/>
      <protection locked="0"/>
    </xf>
    <xf numFmtId="182" fontId="6" fillId="0" borderId="50" xfId="0" applyNumberFormat="1" applyFont="1" applyBorder="1" applyAlignment="1" applyProtection="1">
      <alignment vertical="center"/>
      <protection locked="0"/>
    </xf>
    <xf numFmtId="0" fontId="3" fillId="0" borderId="51" xfId="0" applyFont="1" applyBorder="1" applyAlignment="1" applyProtection="1">
      <alignment horizontal="right" vertical="center"/>
      <protection locked="0"/>
    </xf>
    <xf numFmtId="0" fontId="3" fillId="0" borderId="52" xfId="0" applyFont="1" applyBorder="1" applyAlignment="1" applyProtection="1">
      <alignment horizontal="right" vertical="center"/>
      <protection locked="0"/>
    </xf>
    <xf numFmtId="0" fontId="3" fillId="0" borderId="23" xfId="0" applyFont="1" applyBorder="1" applyAlignment="1" applyProtection="1">
      <alignment horizontal="right" vertical="center"/>
      <protection locked="0"/>
    </xf>
    <xf numFmtId="182" fontId="6" fillId="0" borderId="0" xfId="0" applyNumberFormat="1" applyFont="1" applyAlignment="1" applyProtection="1">
      <alignment vertical="center"/>
      <protection locked="0"/>
    </xf>
    <xf numFmtId="182" fontId="6" fillId="0" borderId="53" xfId="0" applyNumberFormat="1" applyFont="1" applyBorder="1" applyAlignment="1" applyProtection="1">
      <alignment vertical="center"/>
      <protection locked="0"/>
    </xf>
    <xf numFmtId="0" fontId="6" fillId="0" borderId="23" xfId="0" applyFont="1" applyBorder="1" applyAlignment="1" applyProtection="1">
      <alignment horizontal="right" vertical="center"/>
      <protection locked="0"/>
    </xf>
    <xf numFmtId="0" fontId="3" fillId="0" borderId="51" xfId="0" applyFont="1" applyBorder="1" applyAlignment="1" applyProtection="1">
      <alignment vertical="center"/>
      <protection locked="0"/>
    </xf>
    <xf numFmtId="182" fontId="6" fillId="0" borderId="54" xfId="0" applyNumberFormat="1" applyFont="1" applyBorder="1" applyAlignment="1" applyProtection="1">
      <alignment vertical="center"/>
      <protection locked="0"/>
    </xf>
    <xf numFmtId="182" fontId="6" fillId="0" borderId="55" xfId="0" applyNumberFormat="1" applyFont="1" applyBorder="1" applyAlignment="1" applyProtection="1">
      <alignment vertical="center"/>
      <protection locked="0"/>
    </xf>
    <xf numFmtId="0" fontId="3" fillId="0" borderId="56" xfId="0" applyFont="1" applyBorder="1" applyAlignment="1" applyProtection="1">
      <alignment horizontal="right" vertical="center"/>
      <protection locked="0"/>
    </xf>
    <xf numFmtId="0" fontId="3" fillId="0" borderId="57" xfId="0" applyFont="1" applyBorder="1" applyAlignment="1" applyProtection="1">
      <alignment horizontal="right" vertical="center"/>
      <protection locked="0"/>
    </xf>
    <xf numFmtId="0" fontId="3" fillId="0" borderId="33" xfId="0" applyFont="1" applyBorder="1" applyAlignment="1" applyProtection="1">
      <alignment horizontal="right" vertical="center"/>
      <protection locked="0"/>
    </xf>
    <xf numFmtId="182" fontId="6" fillId="0" borderId="58" xfId="0" applyNumberFormat="1" applyFont="1" applyBorder="1" applyAlignment="1" applyProtection="1">
      <alignment vertical="center"/>
      <protection locked="0"/>
    </xf>
    <xf numFmtId="182" fontId="6" fillId="0" borderId="59" xfId="0" applyNumberFormat="1" applyFont="1" applyBorder="1" applyAlignment="1" applyProtection="1">
      <alignment vertical="center"/>
      <protection locked="0"/>
    </xf>
    <xf numFmtId="182" fontId="6" fillId="0" borderId="45" xfId="0" applyNumberFormat="1" applyFont="1" applyBorder="1" applyAlignment="1" applyProtection="1">
      <alignment vertical="center"/>
      <protection locked="0"/>
    </xf>
    <xf numFmtId="182" fontId="6" fillId="0" borderId="22" xfId="0" applyNumberFormat="1" applyFont="1" applyBorder="1" applyAlignment="1" applyProtection="1">
      <alignment vertical="center"/>
      <protection locked="0"/>
    </xf>
    <xf numFmtId="182" fontId="6" fillId="0" borderId="60" xfId="0" applyNumberFormat="1" applyFont="1" applyBorder="1" applyAlignment="1" applyProtection="1">
      <alignment vertical="center"/>
      <protection locked="0"/>
    </xf>
    <xf numFmtId="182" fontId="6" fillId="0" borderId="11" xfId="0" applyNumberFormat="1" applyFont="1" applyBorder="1" applyAlignment="1" applyProtection="1">
      <alignment vertical="center"/>
      <protection locked="0"/>
    </xf>
    <xf numFmtId="182" fontId="24" fillId="0" borderId="61" xfId="0" applyNumberFormat="1" applyFont="1" applyBorder="1" applyAlignment="1" applyProtection="1">
      <alignment horizontal="center" vertical="center" wrapText="1"/>
      <protection locked="0"/>
    </xf>
    <xf numFmtId="182" fontId="24" fillId="0" borderId="15" xfId="0" applyNumberFormat="1" applyFont="1" applyBorder="1" applyAlignment="1" applyProtection="1">
      <alignment horizontal="center" vertical="center" wrapText="1"/>
      <protection locked="0"/>
    </xf>
    <xf numFmtId="182" fontId="3" fillId="0" borderId="0" xfId="0" applyNumberFormat="1" applyFont="1" applyAlignment="1" applyProtection="1">
      <alignment horizontal="center" vertical="center"/>
      <protection locked="0"/>
    </xf>
    <xf numFmtId="182" fontId="9" fillId="0" borderId="9" xfId="0" applyNumberFormat="1" applyFont="1" applyBorder="1" applyAlignment="1" applyProtection="1">
      <alignment horizontal="center" vertical="center" wrapText="1"/>
      <protection locked="0"/>
    </xf>
    <xf numFmtId="182" fontId="9" fillId="0" borderId="62" xfId="0" applyNumberFormat="1" applyFont="1" applyBorder="1" applyAlignment="1" applyProtection="1">
      <alignment horizontal="center" vertical="center" wrapText="1"/>
      <protection locked="0"/>
    </xf>
    <xf numFmtId="182" fontId="9" fillId="0" borderId="63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182" fontId="6" fillId="0" borderId="59" xfId="0" applyNumberFormat="1" applyFont="1" applyBorder="1" applyAlignment="1">
      <alignment vertical="center"/>
    </xf>
    <xf numFmtId="182" fontId="6" fillId="0" borderId="49" xfId="0" applyNumberFormat="1" applyFont="1" applyBorder="1" applyAlignment="1">
      <alignment vertical="center"/>
    </xf>
    <xf numFmtId="182" fontId="6" fillId="0" borderId="53" xfId="0" applyNumberFormat="1" applyFont="1" applyBorder="1" applyAlignment="1">
      <alignment vertical="center"/>
    </xf>
    <xf numFmtId="182" fontId="6" fillId="0" borderId="45" xfId="0" applyNumberFormat="1" applyFont="1" applyBorder="1" applyAlignment="1">
      <alignment vertical="center"/>
    </xf>
    <xf numFmtId="182" fontId="6" fillId="0" borderId="50" xfId="0" applyNumberFormat="1" applyFont="1" applyBorder="1" applyAlignment="1">
      <alignment vertical="center"/>
    </xf>
    <xf numFmtId="182" fontId="6" fillId="0" borderId="54" xfId="0" applyNumberFormat="1" applyFont="1" applyBorder="1" applyAlignment="1">
      <alignment vertical="center"/>
    </xf>
    <xf numFmtId="182" fontId="6" fillId="0" borderId="48" xfId="0" applyNumberFormat="1" applyFont="1" applyBorder="1" applyAlignment="1">
      <alignment vertical="center"/>
    </xf>
    <xf numFmtId="182" fontId="6" fillId="0" borderId="58" xfId="0" applyNumberFormat="1" applyFont="1" applyBorder="1" applyAlignment="1">
      <alignment vertical="center"/>
    </xf>
    <xf numFmtId="182" fontId="6" fillId="0" borderId="60" xfId="0" applyNumberFormat="1" applyFont="1" applyBorder="1" applyAlignment="1">
      <alignment vertical="center"/>
    </xf>
    <xf numFmtId="182" fontId="6" fillId="0" borderId="55" xfId="0" applyNumberFormat="1" applyFont="1" applyBorder="1" applyAlignment="1">
      <alignment vertical="center"/>
    </xf>
    <xf numFmtId="182" fontId="6" fillId="0" borderId="11" xfId="0" applyNumberFormat="1" applyFont="1" applyBorder="1" applyAlignment="1">
      <alignment vertical="center"/>
    </xf>
    <xf numFmtId="182" fontId="6" fillId="0" borderId="24" xfId="0" applyNumberFormat="1" applyFont="1" applyBorder="1" applyAlignment="1">
      <alignment vertical="center"/>
    </xf>
    <xf numFmtId="182" fontId="6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 shrinkToFit="1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3" fontId="11" fillId="0" borderId="0" xfId="0" applyNumberFormat="1" applyFont="1" applyAlignment="1" applyProtection="1">
      <alignment vertical="center" shrinkToFit="1"/>
      <protection locked="0"/>
    </xf>
    <xf numFmtId="0" fontId="16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11" fillId="0" borderId="64" xfId="0" applyFont="1" applyBorder="1" applyAlignment="1" applyProtection="1">
      <alignment horizont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3" fontId="11" fillId="0" borderId="65" xfId="0" applyNumberFormat="1" applyFont="1" applyBorder="1" applyAlignment="1" applyProtection="1">
      <alignment horizontal="left" vertical="center" shrinkToFit="1"/>
      <protection locked="0"/>
    </xf>
    <xf numFmtId="3" fontId="11" fillId="0" borderId="39" xfId="0" applyNumberFormat="1" applyFont="1" applyBorder="1" applyAlignment="1" applyProtection="1">
      <alignment horizontal="left" vertical="center" shrinkToFit="1"/>
      <protection locked="0"/>
    </xf>
    <xf numFmtId="3" fontId="11" fillId="0" borderId="37" xfId="0" applyNumberFormat="1" applyFont="1" applyBorder="1" applyAlignment="1" applyProtection="1">
      <alignment horizontal="left" vertical="center" shrinkToFi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11" fillId="0" borderId="66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3" fontId="11" fillId="0" borderId="67" xfId="0" applyNumberFormat="1" applyFont="1" applyBorder="1" applyAlignment="1" applyProtection="1">
      <alignment vertical="center" shrinkToFit="1"/>
      <protection locked="0"/>
    </xf>
    <xf numFmtId="0" fontId="11" fillId="0" borderId="39" xfId="0" applyFont="1" applyBorder="1" applyAlignment="1" applyProtection="1">
      <alignment horizontal="center" vertical="center"/>
      <protection locked="0"/>
    </xf>
    <xf numFmtId="3" fontId="11" fillId="0" borderId="68" xfId="0" applyNumberFormat="1" applyFont="1" applyBorder="1" applyAlignment="1" applyProtection="1">
      <alignment vertical="center" shrinkToFit="1"/>
      <protection locked="0"/>
    </xf>
    <xf numFmtId="0" fontId="11" fillId="0" borderId="69" xfId="0" applyFont="1" applyBorder="1" applyAlignment="1" applyProtection="1">
      <alignment horizontal="center" vertical="center"/>
      <protection locked="0"/>
    </xf>
    <xf numFmtId="0" fontId="11" fillId="0" borderId="70" xfId="0" applyFont="1" applyBorder="1" applyAlignment="1" applyProtection="1">
      <alignment horizontal="center" vertical="center"/>
      <protection locked="0"/>
    </xf>
    <xf numFmtId="3" fontId="11" fillId="0" borderId="0" xfId="0" applyNumberFormat="1" applyFont="1" applyAlignment="1">
      <alignment horizontal="center" vertical="center" shrinkToFit="1"/>
    </xf>
    <xf numFmtId="3" fontId="11" fillId="0" borderId="0" xfId="0" applyNumberFormat="1" applyFont="1" applyAlignment="1">
      <alignment vertical="center" shrinkToFit="1"/>
    </xf>
    <xf numFmtId="57" fontId="16" fillId="0" borderId="0" xfId="0" applyNumberFormat="1" applyFont="1" applyAlignment="1">
      <alignment vertical="center"/>
    </xf>
    <xf numFmtId="57" fontId="11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1" fillId="2" borderId="71" xfId="0" applyFont="1" applyFill="1" applyBorder="1" applyAlignment="1">
      <alignment horizontal="center" vertical="center"/>
    </xf>
    <xf numFmtId="0" fontId="11" fillId="2" borderId="72" xfId="0" applyFont="1" applyFill="1" applyBorder="1" applyAlignment="1">
      <alignment horizontal="center" vertical="center"/>
    </xf>
    <xf numFmtId="0" fontId="11" fillId="0" borderId="71" xfId="0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/>
    </xf>
    <xf numFmtId="3" fontId="11" fillId="2" borderId="73" xfId="0" applyNumberFormat="1" applyFont="1" applyFill="1" applyBorder="1" applyAlignment="1">
      <alignment vertical="center" shrinkToFit="1"/>
    </xf>
    <xf numFmtId="3" fontId="11" fillId="0" borderId="73" xfId="0" applyNumberFormat="1" applyFont="1" applyBorder="1" applyAlignment="1">
      <alignment vertical="center" shrinkToFit="1"/>
    </xf>
    <xf numFmtId="185" fontId="11" fillId="0" borderId="74" xfId="0" applyNumberFormat="1" applyFont="1" applyBorder="1" applyAlignment="1">
      <alignment vertical="center"/>
    </xf>
    <xf numFmtId="3" fontId="11" fillId="0" borderId="70" xfId="0" applyNumberFormat="1" applyFont="1" applyBorder="1" applyAlignment="1">
      <alignment vertical="center" shrinkToFit="1"/>
    </xf>
    <xf numFmtId="3" fontId="11" fillId="0" borderId="75" xfId="0" applyNumberFormat="1" applyFont="1" applyBorder="1" applyAlignment="1">
      <alignment vertical="center" shrinkToFit="1"/>
    </xf>
    <xf numFmtId="3" fontId="11" fillId="0" borderId="76" xfId="0" applyNumberFormat="1" applyFont="1" applyBorder="1" applyAlignment="1">
      <alignment vertical="center" shrinkToFit="1"/>
    </xf>
    <xf numFmtId="3" fontId="11" fillId="2" borderId="26" xfId="0" applyNumberFormat="1" applyFont="1" applyFill="1" applyBorder="1" applyAlignment="1" applyProtection="1">
      <alignment horizontal="center" vertical="center" shrinkToFit="1"/>
      <protection locked="0"/>
    </xf>
    <xf numFmtId="3" fontId="11" fillId="2" borderId="71" xfId="0" applyNumberFormat="1" applyFont="1" applyFill="1" applyBorder="1" applyAlignment="1" applyProtection="1">
      <alignment horizontal="center" vertical="center" shrinkToFit="1"/>
      <protection locked="0"/>
    </xf>
    <xf numFmtId="3" fontId="11" fillId="2" borderId="5" xfId="0" applyNumberFormat="1" applyFont="1" applyFill="1" applyBorder="1" applyAlignment="1" applyProtection="1">
      <alignment horizontal="center" vertical="center" shrinkToFit="1"/>
      <protection locked="0"/>
    </xf>
    <xf numFmtId="3" fontId="11" fillId="2" borderId="23" xfId="0" applyNumberFormat="1" applyFont="1" applyFill="1" applyBorder="1" applyAlignment="1" applyProtection="1">
      <alignment horizontal="center" vertical="center" shrinkToFit="1"/>
      <protection locked="0"/>
    </xf>
    <xf numFmtId="3" fontId="11" fillId="0" borderId="26" xfId="0" applyNumberFormat="1" applyFont="1" applyBorder="1" applyAlignment="1" applyProtection="1">
      <alignment horizontal="center" vertical="center" shrinkToFit="1"/>
      <protection locked="0"/>
    </xf>
    <xf numFmtId="3" fontId="11" fillId="0" borderId="71" xfId="0" applyNumberFormat="1" applyFont="1" applyBorder="1" applyAlignment="1" applyProtection="1">
      <alignment horizontal="center" vertical="center" shrinkToFit="1"/>
      <protection locked="0"/>
    </xf>
    <xf numFmtId="3" fontId="11" fillId="0" borderId="5" xfId="0" applyNumberFormat="1" applyFont="1" applyBorder="1" applyAlignment="1" applyProtection="1">
      <alignment horizontal="center" vertical="center" shrinkToFit="1"/>
      <protection locked="0"/>
    </xf>
    <xf numFmtId="3" fontId="11" fillId="0" borderId="23" xfId="0" applyNumberFormat="1" applyFont="1" applyBorder="1" applyAlignment="1" applyProtection="1">
      <alignment horizontal="center" vertical="center" shrinkToFit="1"/>
      <protection locked="0"/>
    </xf>
    <xf numFmtId="0" fontId="11" fillId="0" borderId="77" xfId="0" applyFont="1" applyBorder="1" applyAlignment="1" applyProtection="1">
      <alignment horizontal="center" vertical="center"/>
      <protection locked="0"/>
    </xf>
    <xf numFmtId="0" fontId="11" fillId="0" borderId="78" xfId="0" applyFont="1" applyBorder="1" applyAlignment="1" applyProtection="1">
      <alignment horizontal="center" vertical="center"/>
      <protection locked="0"/>
    </xf>
    <xf numFmtId="0" fontId="11" fillId="0" borderId="69" xfId="0" applyFont="1" applyBorder="1" applyAlignment="1" applyProtection="1">
      <alignment horizontal="center" vertical="center"/>
      <protection locked="0"/>
    </xf>
    <xf numFmtId="0" fontId="11" fillId="0" borderId="79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11" fillId="0" borderId="80" xfId="0" applyFont="1" applyBorder="1" applyAlignment="1" applyProtection="1">
      <alignment horizontal="center" vertical="center"/>
      <protection locked="0"/>
    </xf>
    <xf numFmtId="0" fontId="11" fillId="0" borderId="81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/>
      <protection locked="0"/>
    </xf>
    <xf numFmtId="3" fontId="11" fillId="0" borderId="46" xfId="0" applyNumberFormat="1" applyFont="1" applyBorder="1" applyAlignment="1" applyProtection="1">
      <alignment horizontal="center" vertical="center" shrinkToFit="1"/>
      <protection locked="0"/>
    </xf>
    <xf numFmtId="3" fontId="11" fillId="0" borderId="44" xfId="0" applyNumberFormat="1" applyFont="1" applyBorder="1" applyAlignment="1" applyProtection="1">
      <alignment horizontal="center" vertical="center" shrinkToFit="1"/>
      <protection locked="0"/>
    </xf>
    <xf numFmtId="3" fontId="11" fillId="0" borderId="75" xfId="0" applyNumberFormat="1" applyFont="1" applyBorder="1" applyAlignment="1">
      <alignment vertical="center" shrinkToFit="1"/>
    </xf>
    <xf numFmtId="3" fontId="11" fillId="0" borderId="69" xfId="0" applyNumberFormat="1" applyFont="1" applyBorder="1" applyAlignment="1">
      <alignment vertical="center" shrinkToFit="1"/>
    </xf>
    <xf numFmtId="3" fontId="11" fillId="0" borderId="30" xfId="0" applyNumberFormat="1" applyFont="1" applyBorder="1" applyAlignment="1">
      <alignment vertical="center" shrinkToFit="1"/>
    </xf>
    <xf numFmtId="3" fontId="11" fillId="0" borderId="82" xfId="0" applyNumberFormat="1" applyFont="1" applyBorder="1" applyAlignment="1">
      <alignment vertical="center" shrinkToFit="1"/>
    </xf>
    <xf numFmtId="3" fontId="11" fillId="2" borderId="53" xfId="0" applyNumberFormat="1" applyFont="1" applyFill="1" applyBorder="1" applyAlignment="1" applyProtection="1">
      <alignment horizontal="center" vertical="center" shrinkToFit="1"/>
      <protection locked="0"/>
    </xf>
    <xf numFmtId="3" fontId="11" fillId="2" borderId="3" xfId="0" applyNumberFormat="1" applyFont="1" applyFill="1" applyBorder="1" applyAlignment="1" applyProtection="1">
      <alignment horizontal="center" vertical="center" shrinkToFit="1"/>
      <protection locked="0"/>
    </xf>
    <xf numFmtId="3" fontId="11" fillId="0" borderId="64" xfId="0" applyNumberFormat="1" applyFont="1" applyBorder="1" applyAlignment="1" applyProtection="1">
      <alignment horizontal="center" vertical="center" shrinkToFit="1"/>
      <protection locked="0"/>
    </xf>
    <xf numFmtId="3" fontId="11" fillId="0" borderId="10" xfId="0" applyNumberFormat="1" applyFont="1" applyBorder="1" applyAlignment="1" applyProtection="1">
      <alignment horizontal="center" vertical="center" shrinkToFit="1"/>
      <protection locked="0"/>
    </xf>
    <xf numFmtId="3" fontId="11" fillId="0" borderId="83" xfId="0" applyNumberFormat="1" applyFont="1" applyBorder="1" applyAlignment="1" applyProtection="1">
      <alignment horizontal="center" vertical="center" shrinkToFit="1"/>
      <protection locked="0"/>
    </xf>
    <xf numFmtId="3" fontId="11" fillId="0" borderId="84" xfId="0" applyNumberFormat="1" applyFont="1" applyBorder="1" applyAlignment="1" applyProtection="1">
      <alignment horizontal="center" vertical="center" shrinkToFit="1"/>
      <protection locked="0"/>
    </xf>
    <xf numFmtId="3" fontId="11" fillId="0" borderId="85" xfId="0" applyNumberFormat="1" applyFont="1" applyBorder="1" applyAlignment="1" applyProtection="1">
      <alignment horizontal="center" vertical="center" shrinkToFit="1"/>
      <protection locked="0"/>
    </xf>
    <xf numFmtId="3" fontId="11" fillId="0" borderId="86" xfId="0" applyNumberFormat="1" applyFont="1" applyBorder="1" applyAlignment="1" applyProtection="1">
      <alignment horizontal="center" vertical="center" shrinkToFit="1"/>
      <protection locked="0"/>
    </xf>
    <xf numFmtId="3" fontId="11" fillId="0" borderId="11" xfId="0" applyNumberFormat="1" applyFont="1" applyBorder="1" applyAlignment="1" applyProtection="1">
      <alignment horizontal="center" vertical="center" shrinkToFit="1"/>
      <protection locked="0"/>
    </xf>
    <xf numFmtId="3" fontId="11" fillId="0" borderId="40" xfId="0" applyNumberFormat="1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2" fillId="0" borderId="64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12" fillId="0" borderId="87" xfId="0" applyFont="1" applyBorder="1" applyAlignment="1" applyProtection="1">
      <alignment horizontal="center" vertical="center" wrapText="1"/>
      <protection locked="0"/>
    </xf>
    <xf numFmtId="0" fontId="12" fillId="0" borderId="39" xfId="0" applyFont="1" applyBorder="1" applyAlignment="1" applyProtection="1">
      <alignment horizontal="center" vertical="center" wrapText="1"/>
      <protection locked="0"/>
    </xf>
    <xf numFmtId="0" fontId="11" fillId="0" borderId="88" xfId="0" applyFont="1" applyBorder="1" applyAlignment="1" applyProtection="1">
      <alignment horizontal="center" vertical="center" shrinkToFit="1"/>
      <protection locked="0"/>
    </xf>
    <xf numFmtId="0" fontId="11" fillId="0" borderId="89" xfId="0" applyFont="1" applyBorder="1" applyAlignment="1" applyProtection="1">
      <alignment horizontal="center" vertical="center" shrinkToFit="1"/>
      <protection locked="0"/>
    </xf>
    <xf numFmtId="0" fontId="11" fillId="0" borderId="64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3" fillId="0" borderId="90" xfId="0" applyFont="1" applyBorder="1" applyAlignment="1" applyProtection="1">
      <alignment horizontal="center" vertical="center" wrapText="1"/>
      <protection locked="0"/>
    </xf>
    <xf numFmtId="0" fontId="13" fillId="0" borderId="60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3" fontId="11" fillId="0" borderId="91" xfId="0" applyNumberFormat="1" applyFont="1" applyBorder="1" applyAlignment="1" applyProtection="1">
      <alignment horizontal="center" vertical="center" shrinkToFit="1"/>
      <protection locked="0"/>
    </xf>
    <xf numFmtId="3" fontId="11" fillId="0" borderId="92" xfId="0" applyNumberFormat="1" applyFont="1" applyBorder="1" applyAlignment="1" applyProtection="1">
      <alignment horizontal="center" vertical="center" shrinkToFit="1"/>
      <protection locked="0"/>
    </xf>
    <xf numFmtId="3" fontId="11" fillId="2" borderId="4" xfId="0" applyNumberFormat="1" applyFont="1" applyFill="1" applyBorder="1" applyAlignment="1" applyProtection="1">
      <alignment horizontal="center" vertical="center" shrinkToFit="1"/>
      <protection locked="0"/>
    </xf>
    <xf numFmtId="3" fontId="11" fillId="0" borderId="18" xfId="0" applyNumberFormat="1" applyFont="1" applyBorder="1" applyAlignment="1" applyProtection="1">
      <alignment horizontal="center" vertical="center" shrinkToFit="1"/>
      <protection locked="0"/>
    </xf>
    <xf numFmtId="3" fontId="11" fillId="0" borderId="66" xfId="0" applyNumberFormat="1" applyFont="1" applyBorder="1" applyAlignment="1" applyProtection="1">
      <alignment horizontal="center" vertical="center" shrinkToFit="1"/>
      <protection locked="0"/>
    </xf>
    <xf numFmtId="3" fontId="11" fillId="0" borderId="9" xfId="0" applyNumberFormat="1" applyFont="1" applyBorder="1" applyAlignment="1" applyProtection="1">
      <alignment horizontal="center" vertical="center" shrinkToFit="1"/>
      <protection locked="0"/>
    </xf>
    <xf numFmtId="3" fontId="11" fillId="0" borderId="20" xfId="0" applyNumberFormat="1" applyFont="1" applyBorder="1" applyAlignment="1" applyProtection="1">
      <alignment horizontal="center" vertical="center" shrinkToFit="1"/>
      <protection locked="0"/>
    </xf>
    <xf numFmtId="3" fontId="11" fillId="0" borderId="25" xfId="0" applyNumberFormat="1" applyFont="1" applyBorder="1" applyAlignment="1" applyProtection="1">
      <alignment horizontal="center" vertical="center" shrinkToFit="1"/>
      <protection locked="0"/>
    </xf>
    <xf numFmtId="178" fontId="3" fillId="0" borderId="0" xfId="0" applyNumberFormat="1" applyFont="1" applyAlignment="1" applyProtection="1">
      <alignment horizontal="right"/>
      <protection locked="0"/>
    </xf>
    <xf numFmtId="178" fontId="6" fillId="0" borderId="0" xfId="0" applyNumberFormat="1" applyFont="1" applyAlignment="1" applyProtection="1">
      <alignment horizontal="left"/>
      <protection locked="0"/>
    </xf>
    <xf numFmtId="0" fontId="3" fillId="3" borderId="93" xfId="0" applyFont="1" applyFill="1" applyBorder="1" applyAlignment="1" applyProtection="1">
      <alignment horizontal="center" vertical="center"/>
      <protection locked="0"/>
    </xf>
    <xf numFmtId="0" fontId="4" fillId="0" borderId="9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8" fontId="4" fillId="0" borderId="3" xfId="0" applyNumberFormat="1" applyFont="1" applyBorder="1" applyAlignment="1" applyProtection="1">
      <alignment horizontal="center" vertical="center"/>
      <protection locked="0"/>
    </xf>
    <xf numFmtId="178" fontId="4" fillId="0" borderId="5" xfId="0" applyNumberFormat="1" applyFont="1" applyBorder="1" applyAlignment="1" applyProtection="1">
      <alignment horizontal="center" vertical="center"/>
      <protection locked="0"/>
    </xf>
    <xf numFmtId="184" fontId="3" fillId="3" borderId="57" xfId="0" applyNumberFormat="1" applyFont="1" applyFill="1" applyBorder="1" applyAlignment="1" applyProtection="1">
      <alignment vertical="center"/>
      <protection locked="0"/>
    </xf>
    <xf numFmtId="184" fontId="3" fillId="3" borderId="95" xfId="0" applyNumberFormat="1" applyFont="1" applyFill="1" applyBorder="1" applyAlignment="1" applyProtection="1">
      <alignment vertical="center"/>
      <protection locked="0"/>
    </xf>
    <xf numFmtId="184" fontId="3" fillId="3" borderId="24" xfId="0" applyNumberFormat="1" applyFont="1" applyFill="1" applyBorder="1" applyAlignment="1" applyProtection="1">
      <alignment vertical="center"/>
      <protection locked="0"/>
    </xf>
    <xf numFmtId="184" fontId="3" fillId="3" borderId="96" xfId="0" applyNumberFormat="1" applyFont="1" applyFill="1" applyBorder="1" applyAlignment="1" applyProtection="1">
      <alignment vertical="center"/>
      <protection locked="0"/>
    </xf>
    <xf numFmtId="0" fontId="6" fillId="0" borderId="97" xfId="0" applyFont="1" applyBorder="1" applyAlignment="1" applyProtection="1">
      <alignment horizontal="left" vertical="top" wrapText="1" indent="1"/>
      <protection locked="0"/>
    </xf>
    <xf numFmtId="0" fontId="6" fillId="0" borderId="98" xfId="0" applyFont="1" applyBorder="1" applyAlignment="1" applyProtection="1">
      <alignment horizontal="left" vertical="top" wrapText="1" indent="1"/>
      <protection locked="0"/>
    </xf>
    <xf numFmtId="0" fontId="6" fillId="0" borderId="99" xfId="0" applyFont="1" applyBorder="1" applyAlignment="1" applyProtection="1">
      <alignment horizontal="left" vertical="top" wrapText="1" indent="1"/>
      <protection locked="0"/>
    </xf>
    <xf numFmtId="0" fontId="6" fillId="0" borderId="100" xfId="0" applyFont="1" applyBorder="1" applyAlignment="1" applyProtection="1">
      <alignment horizontal="left" vertical="top" wrapText="1" indent="1"/>
      <protection locked="0"/>
    </xf>
    <xf numFmtId="0" fontId="6" fillId="0" borderId="101" xfId="0" applyFont="1" applyBorder="1" applyAlignment="1" applyProtection="1">
      <alignment horizontal="left" vertical="top" wrapText="1" indent="1"/>
      <protection locked="0"/>
    </xf>
    <xf numFmtId="0" fontId="6" fillId="0" borderId="102" xfId="0" applyFont="1" applyBorder="1" applyAlignment="1" applyProtection="1">
      <alignment horizontal="left" vertical="top" wrapText="1" indent="1"/>
      <protection locked="0"/>
    </xf>
    <xf numFmtId="0" fontId="6" fillId="0" borderId="103" xfId="0" applyFont="1" applyBorder="1" applyAlignment="1" applyProtection="1">
      <alignment horizontal="left" vertical="top" wrapText="1" indent="1"/>
      <protection locked="0"/>
    </xf>
    <xf numFmtId="0" fontId="6" fillId="0" borderId="104" xfId="0" applyFont="1" applyBorder="1" applyAlignment="1" applyProtection="1">
      <alignment horizontal="left" vertical="top" wrapText="1" indent="1"/>
      <protection locked="0"/>
    </xf>
    <xf numFmtId="0" fontId="6" fillId="0" borderId="105" xfId="0" applyFont="1" applyBorder="1" applyAlignment="1" applyProtection="1">
      <alignment horizontal="left" vertical="top" wrapText="1" indent="1"/>
      <protection locked="0"/>
    </xf>
    <xf numFmtId="0" fontId="3" fillId="0" borderId="51" xfId="0" applyFont="1" applyBorder="1" applyAlignment="1">
      <alignment horizontal="right" vertical="center"/>
    </xf>
    <xf numFmtId="0" fontId="3" fillId="0" borderId="52" xfId="0" applyFont="1" applyBorder="1" applyAlignment="1">
      <alignment horizontal="right" vertical="center"/>
    </xf>
    <xf numFmtId="178" fontId="3" fillId="0" borderId="0" xfId="0" applyNumberFormat="1" applyFont="1" applyProtection="1">
      <protection locked="0"/>
    </xf>
    <xf numFmtId="178" fontId="4" fillId="0" borderId="106" xfId="0" applyNumberFormat="1" applyFont="1" applyBorder="1" applyAlignment="1">
      <alignment horizontal="center" vertical="center"/>
    </xf>
    <xf numFmtId="178" fontId="4" fillId="0" borderId="107" xfId="0" applyNumberFormat="1" applyFont="1" applyBorder="1" applyAlignment="1">
      <alignment horizontal="center" vertical="center"/>
    </xf>
    <xf numFmtId="178" fontId="4" fillId="0" borderId="108" xfId="0" applyNumberFormat="1" applyFont="1" applyBorder="1" applyAlignment="1">
      <alignment horizontal="center" vertical="center"/>
    </xf>
    <xf numFmtId="178" fontId="5" fillId="0" borderId="14" xfId="0" applyNumberFormat="1" applyFont="1" applyBorder="1" applyAlignment="1" applyProtection="1">
      <alignment horizontal="left" vertical="top" wrapText="1" indent="1"/>
      <protection locked="0"/>
    </xf>
    <xf numFmtId="178" fontId="5" fillId="0" borderId="0" xfId="0" applyNumberFormat="1" applyFont="1" applyAlignment="1" applyProtection="1">
      <alignment horizontal="left" vertical="top" wrapText="1" indent="1"/>
      <protection locked="0"/>
    </xf>
    <xf numFmtId="182" fontId="3" fillId="0" borderId="109" xfId="0" applyNumberFormat="1" applyFont="1" applyBorder="1" applyAlignment="1" applyProtection="1">
      <alignment horizontal="center" vertical="center"/>
      <protection locked="0"/>
    </xf>
    <xf numFmtId="182" fontId="3" fillId="0" borderId="110" xfId="0" applyNumberFormat="1" applyFont="1" applyBorder="1" applyAlignment="1" applyProtection="1">
      <alignment horizontal="center" vertical="center"/>
      <protection locked="0"/>
    </xf>
    <xf numFmtId="0" fontId="2" fillId="0" borderId="111" xfId="0" applyFont="1" applyBorder="1" applyAlignment="1">
      <alignment horizontal="center" vertical="center"/>
    </xf>
    <xf numFmtId="0" fontId="2" fillId="0" borderId="112" xfId="0" applyFont="1" applyBorder="1" applyAlignment="1">
      <alignment horizontal="center" vertical="center"/>
    </xf>
    <xf numFmtId="0" fontId="2" fillId="0" borderId="113" xfId="0" applyFont="1" applyBorder="1" applyAlignment="1">
      <alignment horizontal="center" vertical="center"/>
    </xf>
    <xf numFmtId="178" fontId="2" fillId="0" borderId="42" xfId="0" applyNumberFormat="1" applyFont="1" applyBorder="1" applyAlignment="1" applyProtection="1">
      <alignment horizontal="center" vertical="center"/>
      <protection locked="0"/>
    </xf>
    <xf numFmtId="178" fontId="2" fillId="0" borderId="43" xfId="0" applyNumberFormat="1" applyFont="1" applyBorder="1" applyAlignment="1" applyProtection="1">
      <alignment horizontal="center" vertical="center"/>
      <protection locked="0"/>
    </xf>
    <xf numFmtId="178" fontId="6" fillId="0" borderId="61" xfId="0" applyNumberFormat="1" applyFont="1" applyBorder="1" applyAlignment="1" applyProtection="1">
      <alignment vertical="center"/>
      <protection locked="0"/>
    </xf>
    <xf numFmtId="178" fontId="6" fillId="0" borderId="22" xfId="0" applyNumberFormat="1" applyFont="1" applyBorder="1" applyAlignment="1" applyProtection="1">
      <alignment vertical="center"/>
      <protection locked="0"/>
    </xf>
    <xf numFmtId="178" fontId="6" fillId="0" borderId="114" xfId="0" applyNumberFormat="1" applyFont="1" applyBorder="1" applyAlignment="1" applyProtection="1">
      <alignment horizontal="left" vertical="center"/>
      <protection locked="0"/>
    </xf>
    <xf numFmtId="178" fontId="6" fillId="0" borderId="115" xfId="0" applyNumberFormat="1" applyFont="1" applyBorder="1" applyAlignment="1" applyProtection="1">
      <alignment horizontal="left" vertical="center"/>
      <protection locked="0"/>
    </xf>
    <xf numFmtId="178" fontId="6" fillId="0" borderId="116" xfId="0" applyNumberFormat="1" applyFont="1" applyBorder="1" applyAlignment="1" applyProtection="1">
      <alignment horizontal="left" vertical="center"/>
      <protection locked="0"/>
    </xf>
    <xf numFmtId="178" fontId="6" fillId="0" borderId="14" xfId="0" applyNumberFormat="1" applyFont="1" applyBorder="1" applyAlignment="1" applyProtection="1">
      <alignment horizontal="center" vertical="center"/>
      <protection locked="0"/>
    </xf>
    <xf numFmtId="178" fontId="6" fillId="0" borderId="0" xfId="0" applyNumberFormat="1" applyFont="1" applyAlignment="1" applyProtection="1">
      <alignment horizontal="center" vertical="center"/>
      <protection locked="0"/>
    </xf>
    <xf numFmtId="0" fontId="15" fillId="4" borderId="81" xfId="0" applyFont="1" applyFill="1" applyBorder="1" applyAlignment="1" applyProtection="1">
      <alignment horizontal="center" vertical="center"/>
      <protection locked="0"/>
    </xf>
    <xf numFmtId="0" fontId="3" fillId="0" borderId="94" xfId="0" applyFont="1" applyBorder="1" applyAlignment="1" applyProtection="1">
      <alignment horizontal="center" vertical="center" textRotation="255"/>
      <protection locked="0"/>
    </xf>
    <xf numFmtId="0" fontId="3" fillId="0" borderId="12" xfId="0" applyFont="1" applyBorder="1" applyAlignment="1" applyProtection="1">
      <alignment horizontal="center" vertical="center" textRotation="255"/>
      <protection locked="0"/>
    </xf>
    <xf numFmtId="0" fontId="3" fillId="0" borderId="117" xfId="0" applyFont="1" applyBorder="1" applyAlignment="1" applyProtection="1">
      <alignment horizontal="center" vertical="center" textRotation="255"/>
      <protection locked="0"/>
    </xf>
    <xf numFmtId="0" fontId="3" fillId="0" borderId="118" xfId="0" applyFont="1" applyBorder="1" applyAlignment="1">
      <alignment horizontal="right" vertical="center"/>
    </xf>
    <xf numFmtId="0" fontId="3" fillId="0" borderId="34" xfId="0" applyFont="1" applyBorder="1" applyAlignment="1">
      <alignment horizontal="right" vertical="center"/>
    </xf>
    <xf numFmtId="0" fontId="14" fillId="5" borderId="56" xfId="0" applyFont="1" applyFill="1" applyBorder="1" applyAlignment="1" applyProtection="1">
      <alignment horizontal="center" vertical="center"/>
      <protection locked="0"/>
    </xf>
    <xf numFmtId="0" fontId="14" fillId="5" borderId="119" xfId="0" applyFont="1" applyFill="1" applyBorder="1" applyAlignment="1" applyProtection="1">
      <alignment horizontal="center" vertical="center"/>
      <protection locked="0"/>
    </xf>
    <xf numFmtId="178" fontId="21" fillId="3" borderId="120" xfId="0" applyNumberFormat="1" applyFont="1" applyFill="1" applyBorder="1" applyAlignment="1" applyProtection="1">
      <alignment horizontal="center" vertical="center"/>
      <protection locked="0"/>
    </xf>
    <xf numFmtId="178" fontId="21" fillId="3" borderId="121" xfId="0" applyNumberFormat="1" applyFont="1" applyFill="1" applyBorder="1" applyAlignment="1" applyProtection="1">
      <alignment horizontal="center" vertical="center"/>
      <protection locked="0"/>
    </xf>
    <xf numFmtId="178" fontId="21" fillId="3" borderId="122" xfId="0" applyNumberFormat="1" applyFont="1" applyFill="1" applyBorder="1" applyAlignment="1" applyProtection="1">
      <alignment horizontal="center" vertical="center"/>
      <protection locked="0"/>
    </xf>
    <xf numFmtId="188" fontId="10" fillId="0" borderId="26" xfId="0" applyNumberFormat="1" applyFont="1" applyBorder="1" applyAlignment="1" applyProtection="1">
      <alignment horizontal="center" vertical="center"/>
      <protection locked="0"/>
    </xf>
    <xf numFmtId="188" fontId="10" fillId="0" borderId="52" xfId="0" applyNumberFormat="1" applyFont="1" applyBorder="1" applyAlignment="1" applyProtection="1">
      <alignment horizontal="center" vertical="center"/>
      <protection locked="0"/>
    </xf>
    <xf numFmtId="188" fontId="10" fillId="0" borderId="23" xfId="0" applyNumberFormat="1" applyFont="1" applyBorder="1" applyAlignment="1" applyProtection="1">
      <alignment horizontal="center" vertical="center"/>
      <protection locked="0"/>
    </xf>
    <xf numFmtId="188" fontId="10" fillId="0" borderId="46" xfId="0" applyNumberFormat="1" applyFont="1" applyBorder="1" applyAlignment="1" applyProtection="1">
      <alignment horizontal="center" vertical="center"/>
      <protection locked="0"/>
    </xf>
    <xf numFmtId="188" fontId="10" fillId="0" borderId="41" xfId="0" applyNumberFormat="1" applyFont="1" applyBorder="1" applyAlignment="1" applyProtection="1">
      <alignment horizontal="center" vertical="center"/>
      <protection locked="0"/>
    </xf>
    <xf numFmtId="188" fontId="10" fillId="0" borderId="25" xfId="0" applyNumberFormat="1" applyFont="1" applyBorder="1" applyAlignment="1" applyProtection="1">
      <alignment horizontal="center" vertical="center"/>
      <protection locked="0"/>
    </xf>
    <xf numFmtId="178" fontId="23" fillId="0" borderId="14" xfId="0" applyNumberFormat="1" applyFont="1" applyBorder="1" applyAlignment="1" applyProtection="1">
      <alignment horizontal="left" vertical="top" wrapText="1" indent="1"/>
      <protection locked="0"/>
    </xf>
    <xf numFmtId="178" fontId="23" fillId="0" borderId="0" xfId="0" applyNumberFormat="1" applyFont="1" applyAlignment="1" applyProtection="1">
      <alignment horizontal="left" vertical="top" wrapText="1" indent="1"/>
      <protection locked="0"/>
    </xf>
    <xf numFmtId="0" fontId="23" fillId="0" borderId="33" xfId="0" applyFont="1" applyBorder="1" applyAlignment="1" applyProtection="1">
      <alignment horizontal="left" vertical="top" wrapText="1" indent="1"/>
      <protection locked="0"/>
    </xf>
    <xf numFmtId="0" fontId="23" fillId="0" borderId="14" xfId="0" applyFont="1" applyBorder="1" applyAlignment="1" applyProtection="1">
      <alignment horizontal="left" vertical="top" wrapText="1" indent="1"/>
      <protection locked="0"/>
    </xf>
    <xf numFmtId="0" fontId="23" fillId="0" borderId="0" xfId="0" applyFont="1" applyAlignment="1" applyProtection="1">
      <alignment horizontal="left" vertical="top" wrapText="1" indent="1"/>
      <protection locked="0"/>
    </xf>
    <xf numFmtId="178" fontId="5" fillId="0" borderId="14" xfId="0" applyNumberFormat="1" applyFont="1" applyBorder="1" applyAlignment="1" applyProtection="1">
      <alignment horizontal="center" vertical="top" wrapText="1"/>
      <protection locked="0"/>
    </xf>
    <xf numFmtId="178" fontId="5" fillId="0" borderId="0" xfId="0" applyNumberFormat="1" applyFont="1" applyAlignment="1" applyProtection="1">
      <alignment horizontal="center" vertical="top" wrapText="1"/>
      <protection locked="0"/>
    </xf>
    <xf numFmtId="178" fontId="6" fillId="0" borderId="47" xfId="0" applyNumberFormat="1" applyFont="1" applyBorder="1" applyAlignment="1" applyProtection="1">
      <alignment vertical="center"/>
      <protection locked="0"/>
    </xf>
    <xf numFmtId="178" fontId="5" fillId="0" borderId="13" xfId="0" applyNumberFormat="1" applyFont="1" applyBorder="1" applyAlignment="1" applyProtection="1">
      <alignment horizontal="left" vertical="top" wrapText="1"/>
      <protection locked="0"/>
    </xf>
    <xf numFmtId="178" fontId="5" fillId="0" borderId="123" xfId="0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 indent="1"/>
      <protection locked="0"/>
    </xf>
    <xf numFmtId="182" fontId="6" fillId="0" borderId="5" xfId="0" applyNumberFormat="1" applyFont="1" applyBorder="1" applyAlignment="1">
      <alignment vertical="center"/>
    </xf>
    <xf numFmtId="182" fontId="6" fillId="0" borderId="23" xfId="0" applyNumberFormat="1" applyFont="1" applyBorder="1" applyAlignment="1">
      <alignment vertical="center"/>
    </xf>
    <xf numFmtId="178" fontId="5" fillId="0" borderId="33" xfId="0" applyNumberFormat="1" applyFont="1" applyBorder="1" applyAlignment="1" applyProtection="1">
      <alignment horizontal="center" vertical="top" wrapText="1"/>
      <protection locked="0"/>
    </xf>
    <xf numFmtId="178" fontId="4" fillId="0" borderId="12" xfId="0" applyNumberFormat="1" applyFont="1" applyBorder="1" applyAlignment="1" applyProtection="1">
      <alignment horizontal="center" vertical="center"/>
      <protection locked="0"/>
    </xf>
    <xf numFmtId="178" fontId="4" fillId="0" borderId="124" xfId="0" applyNumberFormat="1" applyFont="1" applyBorder="1" applyAlignment="1" applyProtection="1">
      <alignment horizontal="center" vertical="center" wrapText="1"/>
      <protection locked="0"/>
    </xf>
    <xf numFmtId="178" fontId="4" fillId="0" borderId="93" xfId="0" applyNumberFormat="1" applyFont="1" applyBorder="1" applyAlignment="1" applyProtection="1">
      <alignment horizontal="center" vertical="center" wrapText="1"/>
      <protection locked="0"/>
    </xf>
    <xf numFmtId="182" fontId="6" fillId="0" borderId="40" xfId="0" applyNumberFormat="1" applyFont="1" applyBorder="1" applyAlignment="1">
      <alignment vertical="center"/>
    </xf>
    <xf numFmtId="182" fontId="6" fillId="0" borderId="25" xfId="0" applyNumberFormat="1" applyFont="1" applyBorder="1" applyAlignment="1">
      <alignment vertical="center"/>
    </xf>
    <xf numFmtId="182" fontId="6" fillId="0" borderId="21" xfId="0" applyNumberFormat="1" applyFont="1" applyBorder="1" applyAlignment="1">
      <alignment vertical="center"/>
    </xf>
    <xf numFmtId="182" fontId="6" fillId="0" borderId="123" xfId="0" applyNumberFormat="1" applyFont="1" applyBorder="1" applyAlignment="1">
      <alignment vertical="center"/>
    </xf>
    <xf numFmtId="182" fontId="6" fillId="0" borderId="9" xfId="0" applyNumberFormat="1" applyFont="1" applyBorder="1" applyAlignment="1">
      <alignment vertical="center"/>
    </xf>
    <xf numFmtId="182" fontId="6" fillId="0" borderId="20" xfId="0" applyNumberFormat="1" applyFont="1" applyBorder="1" applyAlignment="1">
      <alignment vertical="center"/>
    </xf>
    <xf numFmtId="178" fontId="4" fillId="0" borderId="4" xfId="0" applyNumberFormat="1" applyFont="1" applyBorder="1" applyAlignment="1" applyProtection="1">
      <alignment horizontal="center" vertical="center"/>
      <protection locked="0"/>
    </xf>
    <xf numFmtId="182" fontId="3" fillId="0" borderId="27" xfId="0" applyNumberFormat="1" applyFont="1" applyBorder="1" applyAlignment="1">
      <alignment vertical="center"/>
    </xf>
    <xf numFmtId="182" fontId="3" fillId="0" borderId="58" xfId="0" applyNumberFormat="1" applyFont="1" applyBorder="1" applyAlignment="1">
      <alignment vertical="center"/>
    </xf>
    <xf numFmtId="178" fontId="4" fillId="0" borderId="125" xfId="0" applyNumberFormat="1" applyFont="1" applyBorder="1" applyAlignment="1">
      <alignment horizontal="center" vertical="center"/>
    </xf>
    <xf numFmtId="178" fontId="4" fillId="0" borderId="126" xfId="0" applyNumberFormat="1" applyFont="1" applyBorder="1" applyAlignment="1">
      <alignment horizontal="center" vertical="center"/>
    </xf>
    <xf numFmtId="178" fontId="4" fillId="0" borderId="127" xfId="0" applyNumberFormat="1" applyFont="1" applyBorder="1" applyAlignment="1">
      <alignment horizontal="center" vertical="center"/>
    </xf>
    <xf numFmtId="184" fontId="3" fillId="0" borderId="3" xfId="0" applyNumberFormat="1" applyFont="1" applyBorder="1" applyAlignment="1">
      <alignment vertical="center"/>
    </xf>
    <xf numFmtId="184" fontId="3" fillId="0" borderId="5" xfId="0" applyNumberFormat="1" applyFont="1" applyBorder="1" applyAlignment="1">
      <alignment vertical="center"/>
    </xf>
    <xf numFmtId="0" fontId="2" fillId="0" borderId="79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119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182" fontId="24" fillId="0" borderId="128" xfId="0" applyNumberFormat="1" applyFont="1" applyBorder="1" applyAlignment="1" applyProtection="1">
      <alignment horizontal="center" vertical="center" wrapText="1"/>
      <protection locked="0"/>
    </xf>
    <xf numFmtId="182" fontId="24" fillId="0" borderId="129" xfId="0" applyNumberFormat="1" applyFont="1" applyBorder="1" applyAlignment="1" applyProtection="1">
      <alignment horizontal="center" vertical="center" wrapText="1"/>
      <protection locked="0"/>
    </xf>
    <xf numFmtId="178" fontId="4" fillId="0" borderId="130" xfId="0" applyNumberFormat="1" applyFont="1" applyBorder="1" applyAlignment="1" applyProtection="1">
      <alignment horizontal="center" vertical="center"/>
      <protection locked="0"/>
    </xf>
    <xf numFmtId="178" fontId="4" fillId="0" borderId="131" xfId="0" applyNumberFormat="1" applyFont="1" applyBorder="1" applyAlignment="1" applyProtection="1">
      <alignment horizontal="center" vertical="center"/>
      <protection locked="0"/>
    </xf>
    <xf numFmtId="178" fontId="4" fillId="0" borderId="132" xfId="0" applyNumberFormat="1" applyFont="1" applyBorder="1" applyAlignment="1" applyProtection="1">
      <alignment horizontal="center" vertical="center"/>
      <protection locked="0"/>
    </xf>
    <xf numFmtId="182" fontId="3" fillId="0" borderId="133" xfId="0" applyNumberFormat="1" applyFont="1" applyBorder="1" applyAlignment="1">
      <alignment vertical="center"/>
    </xf>
    <xf numFmtId="182" fontId="3" fillId="0" borderId="134" xfId="0" applyNumberFormat="1" applyFont="1" applyBorder="1" applyAlignment="1">
      <alignment vertical="center"/>
    </xf>
    <xf numFmtId="183" fontId="3" fillId="0" borderId="112" xfId="0" applyNumberFormat="1" applyFont="1" applyBorder="1" applyAlignment="1">
      <alignment horizontal="center" vertical="center"/>
    </xf>
    <xf numFmtId="183" fontId="3" fillId="0" borderId="113" xfId="0" applyNumberFormat="1" applyFont="1" applyBorder="1" applyAlignment="1">
      <alignment horizontal="center" vertical="center"/>
    </xf>
    <xf numFmtId="182" fontId="3" fillId="0" borderId="7" xfId="0" applyNumberFormat="1" applyFont="1" applyBorder="1" applyAlignment="1">
      <alignment vertical="center"/>
    </xf>
    <xf numFmtId="182" fontId="3" fillId="0" borderId="135" xfId="0" applyNumberFormat="1" applyFont="1" applyBorder="1" applyAlignment="1">
      <alignment vertical="center"/>
    </xf>
    <xf numFmtId="182" fontId="3" fillId="0" borderId="136" xfId="0" applyNumberFormat="1" applyFont="1" applyBorder="1" applyAlignment="1">
      <alignment vertical="center"/>
    </xf>
    <xf numFmtId="182" fontId="3" fillId="0" borderId="137" xfId="0" applyNumberFormat="1" applyFont="1" applyBorder="1" applyAlignment="1">
      <alignment vertical="center"/>
    </xf>
    <xf numFmtId="178" fontId="5" fillId="0" borderId="41" xfId="0" applyNumberFormat="1" applyFont="1" applyBorder="1" applyAlignment="1" applyProtection="1">
      <alignment horizontal="center" vertical="top"/>
      <protection locked="0"/>
    </xf>
    <xf numFmtId="178" fontId="5" fillId="0" borderId="25" xfId="0" applyNumberFormat="1" applyFont="1" applyBorder="1" applyAlignment="1" applyProtection="1">
      <alignment horizontal="center" vertical="top"/>
      <protection locked="0"/>
    </xf>
    <xf numFmtId="178" fontId="8" fillId="0" borderId="14" xfId="0" applyNumberFormat="1" applyFont="1" applyBorder="1" applyAlignment="1" applyProtection="1">
      <alignment horizontal="center" vertical="center"/>
      <protection locked="0"/>
    </xf>
    <xf numFmtId="178" fontId="8" fillId="0" borderId="0" xfId="0" applyNumberFormat="1" applyFont="1" applyAlignment="1" applyProtection="1">
      <alignment horizontal="center" vertical="center"/>
      <protection locked="0"/>
    </xf>
    <xf numFmtId="182" fontId="3" fillId="0" borderId="138" xfId="0" applyNumberFormat="1" applyFont="1" applyBorder="1" applyAlignment="1">
      <alignment horizontal="center" vertical="center"/>
    </xf>
    <xf numFmtId="182" fontId="3" fillId="0" borderId="139" xfId="0" applyNumberFormat="1" applyFont="1" applyBorder="1" applyAlignment="1">
      <alignment horizontal="center" vertical="center"/>
    </xf>
    <xf numFmtId="182" fontId="6" fillId="0" borderId="140" xfId="0" applyNumberFormat="1" applyFont="1" applyBorder="1" applyAlignment="1">
      <alignment vertical="center"/>
    </xf>
    <xf numFmtId="182" fontId="6" fillId="0" borderId="141" xfId="0" applyNumberFormat="1" applyFont="1" applyBorder="1" applyAlignment="1">
      <alignment vertical="center"/>
    </xf>
    <xf numFmtId="182" fontId="6" fillId="0" borderId="142" xfId="0" applyNumberFormat="1" applyFont="1" applyBorder="1" applyAlignment="1">
      <alignment vertical="center"/>
    </xf>
    <xf numFmtId="182" fontId="6" fillId="0" borderId="143" xfId="0" applyNumberFormat="1" applyFont="1" applyBorder="1" applyAlignment="1">
      <alignment vertical="center"/>
    </xf>
    <xf numFmtId="178" fontId="2" fillId="0" borderId="0" xfId="0" applyNumberFormat="1" applyFont="1" applyAlignment="1" applyProtection="1">
      <alignment horizontal="left" indent="1"/>
      <protection locked="0"/>
    </xf>
    <xf numFmtId="178" fontId="10" fillId="0" borderId="0" xfId="0" applyNumberFormat="1" applyFont="1" applyAlignment="1" applyProtection="1">
      <alignment horizontal="left" indent="1"/>
      <protection locked="0"/>
    </xf>
    <xf numFmtId="178" fontId="5" fillId="0" borderId="40" xfId="0" applyNumberFormat="1" applyFont="1" applyBorder="1" applyAlignment="1" applyProtection="1">
      <alignment horizontal="center" vertical="top"/>
      <protection locked="0"/>
    </xf>
    <xf numFmtId="178" fontId="5" fillId="0" borderId="144" xfId="0" applyNumberFormat="1" applyFont="1" applyBorder="1" applyAlignment="1" applyProtection="1">
      <alignment horizontal="center" vertical="top"/>
      <protection locked="0"/>
    </xf>
    <xf numFmtId="178" fontId="5" fillId="0" borderId="145" xfId="0" applyNumberFormat="1" applyFont="1" applyBorder="1" applyAlignment="1" applyProtection="1">
      <alignment horizontal="center" vertical="top"/>
      <protection locked="0"/>
    </xf>
    <xf numFmtId="182" fontId="6" fillId="0" borderId="146" xfId="0" applyNumberFormat="1" applyFont="1" applyBorder="1" applyAlignment="1">
      <alignment vertical="center"/>
    </xf>
    <xf numFmtId="182" fontId="6" fillId="0" borderId="147" xfId="0" applyNumberFormat="1" applyFont="1" applyBorder="1" applyAlignment="1">
      <alignment vertical="center"/>
    </xf>
    <xf numFmtId="182" fontId="6" fillId="0" borderId="148" xfId="0" applyNumberFormat="1" applyFont="1" applyBorder="1" applyAlignment="1">
      <alignment vertical="center"/>
    </xf>
    <xf numFmtId="182" fontId="6" fillId="0" borderId="47" xfId="0" applyNumberFormat="1" applyFont="1" applyBorder="1" applyAlignment="1">
      <alignment vertical="center"/>
    </xf>
    <xf numFmtId="182" fontId="6" fillId="0" borderId="55" xfId="0" applyNumberFormat="1" applyFont="1" applyBorder="1" applyAlignment="1">
      <alignment vertical="center"/>
    </xf>
    <xf numFmtId="182" fontId="6" fillId="0" borderId="33" xfId="0" applyNumberFormat="1" applyFont="1" applyBorder="1" applyAlignment="1">
      <alignment vertical="center"/>
    </xf>
    <xf numFmtId="178" fontId="3" fillId="0" borderId="149" xfId="0" applyNumberFormat="1" applyFont="1" applyBorder="1" applyAlignment="1" applyProtection="1">
      <alignment vertical="center" wrapText="1"/>
      <protection locked="0"/>
    </xf>
    <xf numFmtId="182" fontId="3" fillId="0" borderId="148" xfId="0" applyNumberFormat="1" applyFont="1" applyBorder="1" applyAlignment="1">
      <alignment vertical="center"/>
    </xf>
    <xf numFmtId="182" fontId="3" fillId="0" borderId="47" xfId="0" applyNumberFormat="1" applyFont="1" applyBorder="1" applyAlignment="1">
      <alignment vertical="center"/>
    </xf>
    <xf numFmtId="182" fontId="3" fillId="0" borderId="55" xfId="0" applyNumberFormat="1" applyFont="1" applyBorder="1" applyAlignment="1">
      <alignment vertical="center"/>
    </xf>
    <xf numFmtId="182" fontId="3" fillId="0" borderId="33" xfId="0" applyNumberFormat="1" applyFont="1" applyBorder="1" applyAlignment="1">
      <alignment vertical="center"/>
    </xf>
    <xf numFmtId="185" fontId="3" fillId="0" borderId="3" xfId="0" applyNumberFormat="1" applyFont="1" applyBorder="1" applyAlignment="1" applyProtection="1">
      <alignment vertical="center" wrapText="1"/>
      <protection locked="0"/>
    </xf>
    <xf numFmtId="178" fontId="4" fillId="0" borderId="53" xfId="0" applyNumberFormat="1" applyFont="1" applyBorder="1" applyAlignment="1" applyProtection="1">
      <alignment horizontal="center" vertical="center"/>
      <protection locked="0"/>
    </xf>
    <xf numFmtId="185" fontId="3" fillId="0" borderId="150" xfId="0" applyNumberFormat="1" applyFont="1" applyBorder="1" applyAlignment="1" applyProtection="1">
      <alignment horizontal="center" vertical="center"/>
      <protection locked="0"/>
    </xf>
    <xf numFmtId="185" fontId="3" fillId="0" borderId="151" xfId="0" applyNumberFormat="1" applyFont="1" applyBorder="1" applyAlignment="1" applyProtection="1">
      <alignment horizontal="center" vertical="center"/>
      <protection locked="0"/>
    </xf>
    <xf numFmtId="185" fontId="3" fillId="0" borderId="21" xfId="0" applyNumberFormat="1" applyFont="1" applyBorder="1" applyAlignment="1" applyProtection="1">
      <alignment horizontal="center" vertical="center"/>
      <protection locked="0"/>
    </xf>
    <xf numFmtId="185" fontId="3" fillId="0" borderId="73" xfId="0" applyNumberFormat="1" applyFont="1" applyBorder="1" applyAlignment="1" applyProtection="1">
      <alignment horizontal="center" vertical="center"/>
      <protection locked="0"/>
    </xf>
    <xf numFmtId="178" fontId="4" fillId="0" borderId="3" xfId="0" applyNumberFormat="1" applyFont="1" applyBorder="1" applyAlignment="1" applyProtection="1">
      <alignment horizontal="center" vertical="center" wrapText="1"/>
      <protection locked="0"/>
    </xf>
    <xf numFmtId="178" fontId="4" fillId="0" borderId="152" xfId="0" applyNumberFormat="1" applyFont="1" applyBorder="1" applyAlignment="1" applyProtection="1">
      <alignment horizontal="center" vertical="center"/>
      <protection locked="0"/>
    </xf>
    <xf numFmtId="0" fontId="3" fillId="3" borderId="57" xfId="0" applyFont="1" applyFill="1" applyBorder="1" applyAlignment="1" applyProtection="1">
      <alignment vertical="center"/>
      <protection locked="0"/>
    </xf>
    <xf numFmtId="0" fontId="3" fillId="3" borderId="95" xfId="0" applyFont="1" applyFill="1" applyBorder="1" applyAlignment="1" applyProtection="1">
      <alignment vertical="center"/>
      <protection locked="0"/>
    </xf>
    <xf numFmtId="0" fontId="3" fillId="3" borderId="81" xfId="0" applyFont="1" applyFill="1" applyBorder="1" applyAlignment="1" applyProtection="1">
      <alignment vertical="center"/>
      <protection locked="0"/>
    </xf>
    <xf numFmtId="0" fontId="3" fillId="3" borderId="39" xfId="0" applyFont="1" applyFill="1" applyBorder="1" applyAlignment="1" applyProtection="1">
      <alignment vertical="center"/>
      <protection locked="0"/>
    </xf>
    <xf numFmtId="178" fontId="4" fillId="0" borderId="53" xfId="0" applyNumberFormat="1" applyFont="1" applyBorder="1" applyAlignment="1" applyProtection="1">
      <alignment horizontal="distributed" vertical="center" wrapText="1"/>
      <protection locked="0"/>
    </xf>
    <xf numFmtId="178" fontId="4" fillId="0" borderId="3" xfId="0" applyNumberFormat="1" applyFont="1" applyBorder="1" applyAlignment="1" applyProtection="1">
      <alignment horizontal="distributed" vertical="center" wrapText="1"/>
      <protection locked="0"/>
    </xf>
    <xf numFmtId="178" fontId="4" fillId="0" borderId="153" xfId="0" applyNumberFormat="1" applyFont="1" applyBorder="1" applyAlignment="1" applyProtection="1">
      <alignment horizontal="distributed" vertical="center" wrapText="1"/>
      <protection locked="0"/>
    </xf>
    <xf numFmtId="178" fontId="4" fillId="0" borderId="154" xfId="0" applyNumberFormat="1" applyFont="1" applyBorder="1" applyAlignment="1" applyProtection="1">
      <alignment horizontal="distributed" vertical="center" wrapText="1"/>
      <protection locked="0"/>
    </xf>
    <xf numFmtId="0" fontId="3" fillId="3" borderId="24" xfId="0" applyFont="1" applyFill="1" applyBorder="1" applyAlignment="1" applyProtection="1">
      <alignment vertical="center"/>
      <protection locked="0"/>
    </xf>
    <xf numFmtId="0" fontId="3" fillId="3" borderId="96" xfId="0" applyFont="1" applyFill="1" applyBorder="1" applyAlignment="1" applyProtection="1">
      <alignment vertical="center"/>
      <protection locked="0"/>
    </xf>
    <xf numFmtId="183" fontId="3" fillId="0" borderId="86" xfId="0" applyNumberFormat="1" applyFont="1" applyBorder="1" applyAlignment="1">
      <alignment horizontal="left" vertical="center" wrapText="1" indent="1"/>
    </xf>
    <xf numFmtId="183" fontId="3" fillId="0" borderId="112" xfId="0" applyNumberFormat="1" applyFont="1" applyBorder="1" applyAlignment="1">
      <alignment horizontal="left" vertical="center" wrapText="1" indent="1"/>
    </xf>
    <xf numFmtId="183" fontId="3" fillId="0" borderId="87" xfId="0" applyNumberFormat="1" applyFont="1" applyBorder="1" applyAlignment="1">
      <alignment horizontal="left" vertical="center" wrapText="1" indent="1"/>
    </xf>
    <xf numFmtId="183" fontId="3" fillId="0" borderId="155" xfId="0" applyNumberFormat="1" applyFont="1" applyBorder="1" applyAlignment="1">
      <alignment horizontal="left" vertical="center" wrapText="1" indent="1"/>
    </xf>
    <xf numFmtId="183" fontId="3" fillId="0" borderId="156" xfId="0" applyNumberFormat="1" applyFont="1" applyBorder="1" applyAlignment="1">
      <alignment horizontal="left" vertical="center" wrapText="1" indent="1"/>
    </xf>
    <xf numFmtId="183" fontId="3" fillId="0" borderId="157" xfId="0" applyNumberFormat="1" applyFont="1" applyBorder="1" applyAlignment="1">
      <alignment horizontal="left" vertical="center" wrapText="1" indent="1"/>
    </xf>
    <xf numFmtId="0" fontId="2" fillId="0" borderId="158" xfId="0" applyFont="1" applyBorder="1" applyAlignment="1" applyProtection="1">
      <alignment horizontal="center" vertical="center"/>
      <protection locked="0"/>
    </xf>
    <xf numFmtId="0" fontId="2" fillId="0" borderId="159" xfId="0" applyFont="1" applyBorder="1" applyAlignment="1" applyProtection="1">
      <alignment horizontal="center" vertical="center"/>
      <protection locked="0"/>
    </xf>
    <xf numFmtId="183" fontId="3" fillId="0" borderId="106" xfId="0" applyNumberFormat="1" applyFont="1" applyBorder="1" applyAlignment="1">
      <alignment vertical="center"/>
    </xf>
    <xf numFmtId="0" fontId="3" fillId="0" borderId="160" xfId="0" applyFont="1" applyBorder="1" applyAlignment="1">
      <alignment vertical="center"/>
    </xf>
    <xf numFmtId="0" fontId="3" fillId="0" borderId="161" xfId="0" applyFont="1" applyBorder="1" applyAlignment="1">
      <alignment vertical="center"/>
    </xf>
    <xf numFmtId="0" fontId="3" fillId="0" borderId="162" xfId="0" applyFont="1" applyBorder="1" applyAlignment="1">
      <alignment vertical="center"/>
    </xf>
    <xf numFmtId="57" fontId="3" fillId="0" borderId="163" xfId="0" applyNumberFormat="1" applyFont="1" applyBorder="1" applyAlignment="1">
      <alignment horizontal="center" vertical="center"/>
    </xf>
    <xf numFmtId="57" fontId="3" fillId="0" borderId="164" xfId="0" applyNumberFormat="1" applyFont="1" applyBorder="1" applyAlignment="1">
      <alignment horizontal="center" vertical="center"/>
    </xf>
    <xf numFmtId="57" fontId="3" fillId="0" borderId="165" xfId="0" applyNumberFormat="1" applyFont="1" applyBorder="1" applyAlignment="1">
      <alignment horizontal="center" vertical="center"/>
    </xf>
    <xf numFmtId="183" fontId="3" fillId="0" borderId="94" xfId="0" applyNumberFormat="1" applyFont="1" applyBorder="1" applyAlignment="1">
      <alignment vertical="center"/>
    </xf>
    <xf numFmtId="183" fontId="3" fillId="0" borderId="166" xfId="0" applyNumberFormat="1" applyFont="1" applyBorder="1" applyAlignment="1">
      <alignment vertical="center"/>
    </xf>
    <xf numFmtId="183" fontId="3" fillId="0" borderId="161" xfId="0" applyNumberFormat="1" applyFont="1" applyBorder="1" applyAlignment="1">
      <alignment vertical="center"/>
    </xf>
    <xf numFmtId="183" fontId="3" fillId="0" borderId="162" xfId="0" applyNumberFormat="1" applyFont="1" applyBorder="1" applyAlignment="1">
      <alignment vertical="center"/>
    </xf>
    <xf numFmtId="178" fontId="2" fillId="0" borderId="106" xfId="0" applyNumberFormat="1" applyFont="1" applyBorder="1" applyAlignment="1" applyProtection="1">
      <alignment horizontal="center" vertical="center" wrapText="1"/>
      <protection locked="0"/>
    </xf>
    <xf numFmtId="178" fontId="2" fillId="0" borderId="107" xfId="0" applyNumberFormat="1" applyFont="1" applyBorder="1" applyAlignment="1" applyProtection="1">
      <alignment horizontal="center" vertical="center" wrapText="1"/>
      <protection locked="0"/>
    </xf>
    <xf numFmtId="178" fontId="2" fillId="0" borderId="161" xfId="0" applyNumberFormat="1" applyFont="1" applyBorder="1" applyAlignment="1" applyProtection="1">
      <alignment horizontal="center" vertical="center" wrapText="1"/>
      <protection locked="0"/>
    </xf>
    <xf numFmtId="178" fontId="2" fillId="0" borderId="167" xfId="0" applyNumberFormat="1" applyFont="1" applyBorder="1" applyAlignment="1" applyProtection="1">
      <alignment horizontal="center" vertical="center" wrapText="1"/>
      <protection locked="0"/>
    </xf>
    <xf numFmtId="186" fontId="3" fillId="0" borderId="150" xfId="0" applyNumberFormat="1" applyFont="1" applyBorder="1" applyAlignment="1" applyProtection="1">
      <alignment horizontal="center" vertical="center"/>
      <protection locked="0"/>
    </xf>
    <xf numFmtId="186" fontId="3" fillId="0" borderId="151" xfId="0" applyNumberFormat="1" applyFont="1" applyBorder="1" applyAlignment="1" applyProtection="1">
      <alignment horizontal="center" vertical="center"/>
      <protection locked="0"/>
    </xf>
    <xf numFmtId="186" fontId="3" fillId="0" borderId="21" xfId="0" applyNumberFormat="1" applyFont="1" applyBorder="1" applyAlignment="1" applyProtection="1">
      <alignment horizontal="center" vertical="center"/>
      <protection locked="0"/>
    </xf>
    <xf numFmtId="186" fontId="3" fillId="0" borderId="73" xfId="0" applyNumberFormat="1" applyFont="1" applyBorder="1" applyAlignment="1" applyProtection="1">
      <alignment horizontal="center" vertical="center"/>
      <protection locked="0"/>
    </xf>
    <xf numFmtId="186" fontId="3" fillId="0" borderId="155" xfId="0" applyNumberFormat="1" applyFont="1" applyBorder="1" applyAlignment="1" applyProtection="1">
      <alignment horizontal="center" vertical="center"/>
      <protection locked="0"/>
    </xf>
    <xf numFmtId="186" fontId="3" fillId="0" borderId="168" xfId="0" applyNumberFormat="1" applyFont="1" applyBorder="1" applyAlignment="1" applyProtection="1">
      <alignment horizontal="center" vertical="center"/>
      <protection locked="0"/>
    </xf>
    <xf numFmtId="57" fontId="3" fillId="0" borderId="169" xfId="0" applyNumberFormat="1" applyFont="1" applyBorder="1" applyAlignment="1">
      <alignment horizontal="center" vertical="center"/>
    </xf>
    <xf numFmtId="57" fontId="3" fillId="0" borderId="170" xfId="0" applyNumberFormat="1" applyFont="1" applyBorder="1" applyAlignment="1">
      <alignment horizontal="center" vertical="center"/>
    </xf>
    <xf numFmtId="57" fontId="3" fillId="0" borderId="171" xfId="0" applyNumberFormat="1" applyFont="1" applyBorder="1" applyAlignment="1">
      <alignment horizontal="center" vertical="center"/>
    </xf>
    <xf numFmtId="178" fontId="3" fillId="0" borderId="172" xfId="0" applyNumberFormat="1" applyFont="1" applyBorder="1" applyAlignment="1">
      <alignment horizontal="center" vertical="center"/>
    </xf>
    <xf numFmtId="178" fontId="3" fillId="0" borderId="173" xfId="0" applyNumberFormat="1" applyFont="1" applyBorder="1" applyAlignment="1">
      <alignment horizontal="center" vertical="center"/>
    </xf>
    <xf numFmtId="178" fontId="3" fillId="0" borderId="174" xfId="0" applyNumberFormat="1" applyFont="1" applyBorder="1" applyAlignment="1">
      <alignment horizontal="center" vertical="center"/>
    </xf>
    <xf numFmtId="178" fontId="3" fillId="0" borderId="175" xfId="0" applyNumberFormat="1" applyFont="1" applyBorder="1" applyAlignment="1">
      <alignment horizontal="center" vertical="center"/>
    </xf>
    <xf numFmtId="178" fontId="3" fillId="0" borderId="176" xfId="0" applyNumberFormat="1" applyFont="1" applyBorder="1" applyAlignment="1">
      <alignment horizontal="center" vertical="center"/>
    </xf>
    <xf numFmtId="178" fontId="3" fillId="0" borderId="177" xfId="0" applyNumberFormat="1" applyFont="1" applyBorder="1" applyAlignment="1">
      <alignment horizontal="center" vertical="center"/>
    </xf>
    <xf numFmtId="178" fontId="3" fillId="0" borderId="178" xfId="0" applyNumberFormat="1" applyFont="1" applyBorder="1" applyAlignment="1">
      <alignment horizontal="center" vertical="center"/>
    </xf>
    <xf numFmtId="178" fontId="3" fillId="0" borderId="179" xfId="0" applyNumberFormat="1" applyFont="1" applyBorder="1" applyAlignment="1">
      <alignment horizontal="center" vertical="center"/>
    </xf>
    <xf numFmtId="178" fontId="3" fillId="0" borderId="180" xfId="0" applyNumberFormat="1" applyFont="1" applyBorder="1" applyAlignment="1">
      <alignment horizontal="center" vertical="center"/>
    </xf>
    <xf numFmtId="178" fontId="3" fillId="0" borderId="181" xfId="0" applyNumberFormat="1" applyFont="1" applyBorder="1" applyAlignment="1">
      <alignment horizontal="center" vertical="center"/>
    </xf>
    <xf numFmtId="178" fontId="3" fillId="0" borderId="182" xfId="0" applyNumberFormat="1" applyFont="1" applyBorder="1" applyAlignment="1">
      <alignment horizontal="center" vertical="center"/>
    </xf>
    <xf numFmtId="178" fontId="3" fillId="0" borderId="147" xfId="0" applyNumberFormat="1" applyFont="1" applyBorder="1" applyAlignment="1">
      <alignment horizontal="center" vertical="center"/>
    </xf>
    <xf numFmtId="178" fontId="3" fillId="0" borderId="149" xfId="0" applyNumberFormat="1" applyFont="1" applyBorder="1" applyAlignment="1" applyProtection="1">
      <alignment horizontal="center" vertical="center"/>
      <protection locked="0"/>
    </xf>
    <xf numFmtId="178" fontId="3" fillId="0" borderId="183" xfId="0" applyNumberFormat="1" applyFont="1" applyBorder="1" applyAlignment="1" applyProtection="1">
      <alignment horizontal="center" vertical="center"/>
      <protection locked="0"/>
    </xf>
    <xf numFmtId="49" fontId="4" fillId="0" borderId="18" xfId="0" applyNumberFormat="1" applyFont="1" applyBorder="1" applyAlignment="1" applyProtection="1">
      <alignment horizontal="center" vertical="center"/>
      <protection locked="0"/>
    </xf>
    <xf numFmtId="49" fontId="4" fillId="0" borderId="34" xfId="0" applyNumberFormat="1" applyFont="1" applyBorder="1" applyAlignment="1" applyProtection="1">
      <alignment horizontal="center" vertical="center"/>
      <protection locked="0"/>
    </xf>
    <xf numFmtId="49" fontId="4" fillId="0" borderId="20" xfId="0" applyNumberFormat="1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178" fontId="3" fillId="0" borderId="0" xfId="0" applyNumberFormat="1" applyFont="1" applyAlignment="1" applyProtection="1">
      <alignment horizontal="center" wrapText="1"/>
      <protection locked="0"/>
    </xf>
    <xf numFmtId="178" fontId="3" fillId="0" borderId="0" xfId="0" applyNumberFormat="1" applyFont="1" applyAlignment="1" applyProtection="1">
      <alignment horizontal="center"/>
      <protection locked="0"/>
    </xf>
    <xf numFmtId="178" fontId="2" fillId="0" borderId="0" xfId="0" applyNumberFormat="1" applyFont="1" applyAlignment="1" applyProtection="1">
      <alignment horizontal="center"/>
      <protection locked="0"/>
    </xf>
    <xf numFmtId="178" fontId="10" fillId="0" borderId="0" xfId="0" applyNumberFormat="1" applyFont="1" applyAlignment="1" applyProtection="1">
      <alignment horizontal="left"/>
      <protection locked="0"/>
    </xf>
    <xf numFmtId="49" fontId="3" fillId="0" borderId="1" xfId="0" applyNumberFormat="1" applyFont="1" applyBorder="1" applyAlignment="1" applyProtection="1">
      <alignment horizontal="left" vertical="center"/>
      <protection locked="0"/>
    </xf>
    <xf numFmtId="49" fontId="3" fillId="0" borderId="57" xfId="0" applyNumberFormat="1" applyFont="1" applyBorder="1" applyAlignment="1" applyProtection="1">
      <alignment horizontal="left" vertical="center"/>
      <protection locked="0"/>
    </xf>
    <xf numFmtId="49" fontId="3" fillId="0" borderId="35" xfId="0" applyNumberFormat="1" applyFont="1" applyBorder="1" applyAlignment="1" applyProtection="1">
      <alignment horizontal="left" vertical="center"/>
      <protection locked="0"/>
    </xf>
    <xf numFmtId="49" fontId="3" fillId="0" borderId="14" xfId="0" applyNumberFormat="1" applyFont="1" applyBorder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49" fontId="3" fillId="0" borderId="33" xfId="0" applyNumberFormat="1" applyFont="1" applyBorder="1" applyAlignment="1" applyProtection="1">
      <alignment horizontal="left" vertical="center"/>
      <protection locked="0"/>
    </xf>
    <xf numFmtId="179" fontId="10" fillId="0" borderId="1" xfId="0" applyNumberFormat="1" applyFont="1" applyBorder="1" applyAlignment="1" applyProtection="1">
      <alignment horizontal="center" vertical="center" shrinkToFit="1"/>
      <protection locked="0"/>
    </xf>
    <xf numFmtId="179" fontId="10" fillId="0" borderId="57" xfId="0" applyNumberFormat="1" applyFont="1" applyBorder="1" applyAlignment="1" applyProtection="1">
      <alignment horizontal="center" vertical="center" shrinkToFit="1"/>
      <protection locked="0"/>
    </xf>
    <xf numFmtId="179" fontId="10" fillId="0" borderId="35" xfId="0" applyNumberFormat="1" applyFont="1" applyBorder="1" applyAlignment="1" applyProtection="1">
      <alignment horizontal="center" vertical="center" shrinkToFit="1"/>
      <protection locked="0"/>
    </xf>
    <xf numFmtId="179" fontId="10" fillId="0" borderId="2" xfId="0" applyNumberFormat="1" applyFont="1" applyBorder="1" applyAlignment="1" applyProtection="1">
      <alignment horizontal="center" vertical="center" shrinkToFit="1"/>
      <protection locked="0"/>
    </xf>
    <xf numFmtId="179" fontId="10" fillId="0" borderId="81" xfId="0" applyNumberFormat="1" applyFont="1" applyBorder="1" applyAlignment="1" applyProtection="1">
      <alignment horizontal="center" vertical="center" shrinkToFit="1"/>
      <protection locked="0"/>
    </xf>
    <xf numFmtId="179" fontId="10" fillId="0" borderId="37" xfId="0" applyNumberFormat="1" applyFont="1" applyBorder="1" applyAlignment="1" applyProtection="1">
      <alignment horizontal="center" vertical="center" shrinkToFit="1"/>
      <protection locked="0"/>
    </xf>
    <xf numFmtId="178" fontId="6" fillId="0" borderId="33" xfId="0" applyNumberFormat="1" applyFont="1" applyBorder="1" applyAlignment="1" applyProtection="1">
      <alignment horizontal="center" vertical="center"/>
      <protection locked="0"/>
    </xf>
    <xf numFmtId="0" fontId="3" fillId="0" borderId="184" xfId="0" applyFont="1" applyBorder="1" applyAlignment="1">
      <alignment horizontal="center" vertical="center"/>
    </xf>
    <xf numFmtId="186" fontId="3" fillId="0" borderId="3" xfId="0" applyNumberFormat="1" applyFont="1" applyBorder="1" applyAlignment="1" applyProtection="1">
      <alignment vertical="center" wrapText="1"/>
      <protection locked="0"/>
    </xf>
    <xf numFmtId="186" fontId="3" fillId="0" borderId="154" xfId="0" applyNumberFormat="1" applyFont="1" applyBorder="1" applyAlignment="1" applyProtection="1">
      <alignment vertical="center" wrapText="1"/>
      <protection locked="0"/>
    </xf>
    <xf numFmtId="0" fontId="4" fillId="0" borderId="184" xfId="0" applyFont="1" applyBorder="1" applyAlignment="1">
      <alignment horizontal="center" vertical="center"/>
    </xf>
    <xf numFmtId="0" fontId="4" fillId="0" borderId="184" xfId="0" applyFont="1" applyBorder="1" applyAlignment="1" applyProtection="1">
      <alignment horizontal="center" vertical="center"/>
      <protection locked="0"/>
    </xf>
    <xf numFmtId="0" fontId="3" fillId="0" borderId="185" xfId="0" applyFont="1" applyBorder="1" applyAlignment="1" applyProtection="1">
      <alignment vertical="center"/>
      <protection locked="0"/>
    </xf>
    <xf numFmtId="0" fontId="3" fillId="0" borderId="186" xfId="0" applyFont="1" applyBorder="1" applyAlignment="1" applyProtection="1">
      <alignment vertical="center"/>
      <protection locked="0"/>
    </xf>
    <xf numFmtId="0" fontId="3" fillId="0" borderId="187" xfId="0" applyFont="1" applyBorder="1" applyAlignment="1" applyProtection="1">
      <alignment vertical="center"/>
      <protection locked="0"/>
    </xf>
    <xf numFmtId="0" fontId="3" fillId="0" borderId="188" xfId="0" applyFont="1" applyBorder="1" applyAlignment="1" applyProtection="1">
      <alignment vertical="center"/>
      <protection locked="0"/>
    </xf>
    <xf numFmtId="0" fontId="3" fillId="0" borderId="189" xfId="0" applyFont="1" applyBorder="1" applyAlignment="1" applyProtection="1">
      <alignment vertical="center"/>
      <protection locked="0"/>
    </xf>
    <xf numFmtId="0" fontId="3" fillId="0" borderId="190" xfId="0" applyFont="1" applyBorder="1" applyAlignment="1" applyProtection="1">
      <alignment vertical="center"/>
      <protection locked="0"/>
    </xf>
    <xf numFmtId="183" fontId="3" fillId="0" borderId="160" xfId="0" applyNumberFormat="1" applyFont="1" applyBorder="1" applyAlignment="1">
      <alignment vertical="center"/>
    </xf>
    <xf numFmtId="178" fontId="4" fillId="0" borderId="163" xfId="0" applyNumberFormat="1" applyFont="1" applyBorder="1" applyAlignment="1" applyProtection="1">
      <alignment horizontal="center" vertical="center"/>
      <protection locked="0"/>
    </xf>
    <xf numFmtId="178" fontId="4" fillId="0" borderId="164" xfId="0" applyNumberFormat="1" applyFont="1" applyBorder="1" applyAlignment="1" applyProtection="1">
      <alignment horizontal="center" vertical="center"/>
      <protection locked="0"/>
    </xf>
    <xf numFmtId="178" fontId="4" fillId="0" borderId="165" xfId="0" applyNumberFormat="1" applyFont="1" applyBorder="1" applyAlignment="1" applyProtection="1">
      <alignment horizontal="center" vertical="center"/>
      <protection locked="0"/>
    </xf>
    <xf numFmtId="178" fontId="4" fillId="0" borderId="191" xfId="0" applyNumberFormat="1" applyFont="1" applyBorder="1" applyAlignment="1" applyProtection="1">
      <alignment horizontal="center" vertical="center"/>
      <protection locked="0"/>
    </xf>
    <xf numFmtId="178" fontId="4" fillId="0" borderId="192" xfId="0" applyNumberFormat="1" applyFont="1" applyBorder="1" applyAlignment="1" applyProtection="1">
      <alignment horizontal="center" vertical="center"/>
      <protection locked="0"/>
    </xf>
    <xf numFmtId="178" fontId="4" fillId="0" borderId="141" xfId="0" applyNumberFormat="1" applyFont="1" applyBorder="1" applyAlignment="1" applyProtection="1">
      <alignment horizontal="center" vertical="center"/>
      <protection locked="0"/>
    </xf>
    <xf numFmtId="178" fontId="5" fillId="0" borderId="193" xfId="0" applyNumberFormat="1" applyFont="1" applyBorder="1" applyAlignment="1" applyProtection="1">
      <alignment horizontal="center" vertical="top"/>
      <protection locked="0"/>
    </xf>
    <xf numFmtId="178" fontId="5" fillId="0" borderId="194" xfId="0" applyNumberFormat="1" applyFont="1" applyBorder="1" applyAlignment="1" applyProtection="1">
      <alignment horizontal="center" vertical="top"/>
      <protection locked="0"/>
    </xf>
    <xf numFmtId="182" fontId="6" fillId="0" borderId="114" xfId="0" applyNumberFormat="1" applyFont="1" applyBorder="1" applyAlignment="1">
      <alignment vertical="center"/>
    </xf>
    <xf numFmtId="182" fontId="6" fillId="0" borderId="195" xfId="0" applyNumberFormat="1" applyFont="1" applyBorder="1" applyAlignment="1">
      <alignment vertical="center"/>
    </xf>
    <xf numFmtId="182" fontId="6" fillId="0" borderId="150" xfId="0" applyNumberFormat="1" applyFont="1" applyBorder="1" applyAlignment="1">
      <alignment vertical="center"/>
    </xf>
    <xf numFmtId="182" fontId="6" fillId="0" borderId="35" xfId="0" applyNumberFormat="1" applyFont="1" applyBorder="1" applyAlignment="1">
      <alignment vertical="center"/>
    </xf>
    <xf numFmtId="182" fontId="6" fillId="0" borderId="196" xfId="0" applyNumberFormat="1" applyFont="1" applyBorder="1" applyAlignment="1">
      <alignment vertical="center"/>
    </xf>
    <xf numFmtId="182" fontId="6" fillId="0" borderId="197" xfId="0" applyNumberFormat="1" applyFont="1" applyBorder="1" applyAlignment="1">
      <alignment vertical="center"/>
    </xf>
    <xf numFmtId="182" fontId="6" fillId="0" borderId="198" xfId="0" applyNumberFormat="1" applyFont="1" applyBorder="1" applyAlignment="1">
      <alignment vertical="center"/>
    </xf>
    <xf numFmtId="182" fontId="6" fillId="0" borderId="199" xfId="0" applyNumberFormat="1" applyFont="1" applyBorder="1" applyAlignment="1">
      <alignment vertical="center"/>
    </xf>
    <xf numFmtId="182" fontId="6" fillId="0" borderId="144" xfId="0" applyNumberFormat="1" applyFont="1" applyBorder="1" applyAlignment="1">
      <alignment vertical="center"/>
    </xf>
    <xf numFmtId="182" fontId="6" fillId="0" borderId="145" xfId="0" applyNumberFormat="1" applyFont="1" applyBorder="1" applyAlignment="1">
      <alignment vertical="center"/>
    </xf>
    <xf numFmtId="178" fontId="5" fillId="0" borderId="146" xfId="0" applyNumberFormat="1" applyFont="1" applyBorder="1" applyAlignment="1" applyProtection="1">
      <alignment horizontal="left" vertical="top" wrapText="1" indent="1"/>
      <protection locked="0"/>
    </xf>
    <xf numFmtId="178" fontId="5" fillId="0" borderId="182" xfId="0" applyNumberFormat="1" applyFont="1" applyBorder="1" applyAlignment="1" applyProtection="1">
      <alignment horizontal="left" vertical="top" wrapText="1" indent="1"/>
      <protection locked="0"/>
    </xf>
    <xf numFmtId="178" fontId="5" fillId="0" borderId="199" xfId="0" applyNumberFormat="1" applyFont="1" applyBorder="1" applyAlignment="1" applyProtection="1">
      <alignment horizontal="left" vertical="top" wrapText="1" indent="1"/>
      <protection locked="0"/>
    </xf>
    <xf numFmtId="178" fontId="25" fillId="0" borderId="0" xfId="0" applyNumberFormat="1" applyFont="1" applyAlignment="1" applyProtection="1">
      <alignment horizontal="center" vertical="top"/>
      <protection locked="0"/>
    </xf>
    <xf numFmtId="0" fontId="10" fillId="0" borderId="81" xfId="0" applyFont="1" applyBorder="1" applyAlignment="1" applyProtection="1">
      <alignment horizontal="center" vertical="top"/>
      <protection locked="0"/>
    </xf>
    <xf numFmtId="183" fontId="3" fillId="0" borderId="86" xfId="0" applyNumberFormat="1" applyFont="1" applyBorder="1" applyAlignment="1">
      <alignment horizontal="center" vertical="center"/>
    </xf>
    <xf numFmtId="183" fontId="3" fillId="0" borderId="155" xfId="0" applyNumberFormat="1" applyFont="1" applyBorder="1" applyAlignment="1">
      <alignment horizontal="center" vertical="center"/>
    </xf>
    <xf numFmtId="183" fontId="3" fillId="0" borderId="168" xfId="0" applyNumberFormat="1" applyFont="1" applyBorder="1" applyAlignment="1">
      <alignment horizontal="center" vertical="center"/>
    </xf>
    <xf numFmtId="178" fontId="4" fillId="0" borderId="18" xfId="0" applyNumberFormat="1" applyFont="1" applyBorder="1" applyAlignment="1" applyProtection="1">
      <alignment horizontal="center" vertical="center" shrinkToFit="1"/>
      <protection locked="0"/>
    </xf>
    <xf numFmtId="178" fontId="4" fillId="0" borderId="34" xfId="0" applyNumberFormat="1" applyFont="1" applyBorder="1" applyAlignment="1" applyProtection="1">
      <alignment horizontal="center" vertical="center" shrinkToFit="1"/>
      <protection locked="0"/>
    </xf>
    <xf numFmtId="178" fontId="4" fillId="0" borderId="20" xfId="0" applyNumberFormat="1" applyFont="1" applyBorder="1" applyAlignment="1" applyProtection="1">
      <alignment horizontal="center" vertical="center" shrinkToFit="1"/>
      <protection locked="0"/>
    </xf>
    <xf numFmtId="182" fontId="6" fillId="0" borderId="164" xfId="0" applyNumberFormat="1" applyFont="1" applyBorder="1" applyAlignment="1">
      <alignment vertical="center"/>
    </xf>
    <xf numFmtId="182" fontId="6" fillId="0" borderId="200" xfId="0" applyNumberFormat="1" applyFont="1" applyBorder="1" applyAlignment="1">
      <alignment vertical="center"/>
    </xf>
    <xf numFmtId="182" fontId="6" fillId="0" borderId="193" xfId="0" applyNumberFormat="1" applyFont="1" applyBorder="1" applyAlignment="1">
      <alignment vertical="center"/>
    </xf>
    <xf numFmtId="182" fontId="6" fillId="0" borderId="194" xfId="0" applyNumberFormat="1" applyFont="1" applyBorder="1" applyAlignment="1">
      <alignment vertical="center"/>
    </xf>
    <xf numFmtId="184" fontId="3" fillId="3" borderId="81" xfId="0" applyNumberFormat="1" applyFont="1" applyFill="1" applyBorder="1" applyAlignment="1" applyProtection="1">
      <alignment vertical="center"/>
      <protection locked="0"/>
    </xf>
    <xf numFmtId="184" fontId="3" fillId="3" borderId="39" xfId="0" applyNumberFormat="1" applyFont="1" applyFill="1" applyBorder="1" applyAlignment="1" applyProtection="1">
      <alignment vertical="center"/>
      <protection locked="0"/>
    </xf>
    <xf numFmtId="182" fontId="6" fillId="0" borderId="40" xfId="0" applyNumberFormat="1" applyFont="1" applyBorder="1" applyAlignment="1" applyProtection="1">
      <alignment vertical="center"/>
      <protection locked="0"/>
    </xf>
    <xf numFmtId="182" fontId="6" fillId="0" borderId="25" xfId="0" applyNumberFormat="1" applyFont="1" applyBorder="1" applyAlignment="1" applyProtection="1">
      <alignment vertical="center"/>
      <protection locked="0"/>
    </xf>
    <xf numFmtId="182" fontId="6" fillId="0" borderId="5" xfId="0" applyNumberFormat="1" applyFont="1" applyBorder="1" applyAlignment="1" applyProtection="1">
      <alignment vertical="center"/>
      <protection locked="0"/>
    </xf>
    <xf numFmtId="182" fontId="6" fillId="0" borderId="23" xfId="0" applyNumberFormat="1" applyFont="1" applyBorder="1" applyAlignment="1" applyProtection="1">
      <alignment vertical="center"/>
      <protection locked="0"/>
    </xf>
    <xf numFmtId="182" fontId="6" fillId="0" borderId="21" xfId="0" applyNumberFormat="1" applyFont="1" applyBorder="1" applyAlignment="1" applyProtection="1">
      <alignment vertical="center"/>
      <protection locked="0"/>
    </xf>
    <xf numFmtId="182" fontId="6" fillId="0" borderId="123" xfId="0" applyNumberFormat="1" applyFont="1" applyBorder="1" applyAlignment="1" applyProtection="1">
      <alignment vertical="center"/>
      <protection locked="0"/>
    </xf>
    <xf numFmtId="182" fontId="6" fillId="0" borderId="9" xfId="0" applyNumberFormat="1" applyFont="1" applyBorder="1" applyAlignment="1" applyProtection="1">
      <alignment vertical="center"/>
      <protection locked="0"/>
    </xf>
    <xf numFmtId="182" fontId="6" fillId="0" borderId="20" xfId="0" applyNumberFormat="1" applyFont="1" applyBorder="1" applyAlignment="1" applyProtection="1">
      <alignment vertical="center"/>
      <protection locked="0"/>
    </xf>
    <xf numFmtId="182" fontId="6" fillId="0" borderId="55" xfId="0" applyNumberFormat="1" applyFont="1" applyBorder="1" applyAlignment="1" applyProtection="1">
      <alignment vertical="center"/>
      <protection locked="0"/>
    </xf>
    <xf numFmtId="182" fontId="6" fillId="0" borderId="33" xfId="0" applyNumberFormat="1" applyFont="1" applyBorder="1" applyAlignment="1" applyProtection="1">
      <alignment vertical="center"/>
      <protection locked="0"/>
    </xf>
    <xf numFmtId="182" fontId="6" fillId="0" borderId="148" xfId="0" applyNumberFormat="1" applyFont="1" applyBorder="1" applyAlignment="1" applyProtection="1">
      <alignment vertical="center"/>
      <protection locked="0"/>
    </xf>
    <xf numFmtId="182" fontId="6" fillId="0" borderId="47" xfId="0" applyNumberFormat="1" applyFont="1" applyBorder="1" applyAlignment="1" applyProtection="1">
      <alignment vertical="center"/>
      <protection locked="0"/>
    </xf>
  </cellXfs>
  <cellStyles count="1">
    <cellStyle name="標準" xfId="0" builtinId="0"/>
  </cellStyles>
  <dxfs count="14">
    <dxf>
      <fill>
        <patternFill>
          <bgColor rgb="FFCCFFCC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rgb="FFCCFFCC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</xdr:colOff>
      <xdr:row>14</xdr:row>
      <xdr:rowOff>342900</xdr:rowOff>
    </xdr:from>
    <xdr:to>
      <xdr:col>2</xdr:col>
      <xdr:colOff>424904</xdr:colOff>
      <xdr:row>15</xdr:row>
      <xdr:rowOff>38226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3DF7C020-34CE-7C54-4ACB-7366ACF2A1AE}"/>
            </a:ext>
          </a:extLst>
        </xdr:cNvPr>
        <xdr:cNvSpPr txBox="1">
          <a:spLocks noChangeArrowheads="1"/>
        </xdr:cNvSpPr>
      </xdr:nvSpPr>
      <xdr:spPr bwMode="auto">
        <a:xfrm>
          <a:off x="38100" y="2571750"/>
          <a:ext cx="657225" cy="266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月別内訳</a:t>
          </a:r>
        </a:p>
      </xdr:txBody>
    </xdr:sp>
    <xdr:clientData/>
  </xdr:twoCellAnchor>
  <xdr:twoCellAnchor>
    <xdr:from>
      <xdr:col>6</xdr:col>
      <xdr:colOff>120650</xdr:colOff>
      <xdr:row>14</xdr:row>
      <xdr:rowOff>20319</xdr:rowOff>
    </xdr:from>
    <xdr:to>
      <xdr:col>8</xdr:col>
      <xdr:colOff>249</xdr:colOff>
      <xdr:row>15</xdr:row>
      <xdr:rowOff>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E5448BFC-C577-02F1-0978-AE0021370C89}"/>
            </a:ext>
          </a:extLst>
        </xdr:cNvPr>
        <xdr:cNvSpPr txBox="1">
          <a:spLocks noChangeArrowheads="1"/>
        </xdr:cNvSpPr>
      </xdr:nvSpPr>
      <xdr:spPr bwMode="auto">
        <a:xfrm>
          <a:off x="2378075" y="2432049"/>
          <a:ext cx="1117600" cy="539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8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業務執行権を有する者の指示を受け労働に従事し、賃金を得ている者等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</xdr:colOff>
      <xdr:row>14</xdr:row>
      <xdr:rowOff>342900</xdr:rowOff>
    </xdr:from>
    <xdr:to>
      <xdr:col>2</xdr:col>
      <xdr:colOff>424904</xdr:colOff>
      <xdr:row>15</xdr:row>
      <xdr:rowOff>38226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D5674DED-1685-D48C-EDF0-DB08828914F3}"/>
            </a:ext>
          </a:extLst>
        </xdr:cNvPr>
        <xdr:cNvSpPr txBox="1">
          <a:spLocks noChangeArrowheads="1"/>
        </xdr:cNvSpPr>
      </xdr:nvSpPr>
      <xdr:spPr bwMode="auto">
        <a:xfrm>
          <a:off x="44450" y="2724150"/>
          <a:ext cx="602249" cy="25319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月別内訳</a:t>
          </a:r>
        </a:p>
      </xdr:txBody>
    </xdr:sp>
    <xdr:clientData/>
  </xdr:twoCellAnchor>
  <xdr:twoCellAnchor>
    <xdr:from>
      <xdr:col>6</xdr:col>
      <xdr:colOff>120650</xdr:colOff>
      <xdr:row>14</xdr:row>
      <xdr:rowOff>20319</xdr:rowOff>
    </xdr:from>
    <xdr:to>
      <xdr:col>8</xdr:col>
      <xdr:colOff>249</xdr:colOff>
      <xdr:row>15</xdr:row>
      <xdr:rowOff>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B7062FC-B8B8-D3DF-5C6B-A5C27A9D5E8C}"/>
            </a:ext>
          </a:extLst>
        </xdr:cNvPr>
        <xdr:cNvSpPr txBox="1">
          <a:spLocks noChangeArrowheads="1"/>
        </xdr:cNvSpPr>
      </xdr:nvSpPr>
      <xdr:spPr bwMode="auto">
        <a:xfrm>
          <a:off x="2416175" y="2400299"/>
          <a:ext cx="1212850" cy="539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8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業務執行権を有する者の指示を受け労働に従事し、賃金を得ている者等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50EA1-E24A-44EC-B6E2-FBEAE1A626AE}">
  <sheetPr>
    <tabColor indexed="10"/>
  </sheetPr>
  <dimension ref="A1:BF128"/>
  <sheetViews>
    <sheetView workbookViewId="0">
      <pane xSplit="7" ySplit="15" topLeftCell="H16" activePane="bottomRight" state="frozen"/>
      <selection activeCell="A14" sqref="A14"/>
      <selection pane="topRight" activeCell="H14" sqref="H14"/>
      <selection pane="bottomLeft" activeCell="A16" sqref="A16"/>
      <selection pane="bottomRight" activeCell="B16" sqref="B16"/>
    </sheetView>
  </sheetViews>
  <sheetFormatPr defaultRowHeight="12" x14ac:dyDescent="0.15"/>
  <cols>
    <col min="1" max="1" width="3" style="148" hidden="1" customWidth="1"/>
    <col min="2" max="2" width="10.125" style="149" customWidth="1"/>
    <col min="3" max="3" width="8.875" style="148" hidden="1" customWidth="1"/>
    <col min="4" max="4" width="8" style="150" customWidth="1"/>
    <col min="5" max="5" width="5.75" style="151" customWidth="1"/>
    <col min="6" max="6" width="3.375" style="151" hidden="1" customWidth="1"/>
    <col min="7" max="7" width="3.125" style="151" hidden="1" customWidth="1"/>
    <col min="8" max="19" width="9.125" style="152" customWidth="1"/>
    <col min="20" max="20" width="6.5" style="152" customWidth="1"/>
    <col min="21" max="21" width="3.125" style="152" customWidth="1"/>
    <col min="22" max="22" width="6.5" style="152" customWidth="1"/>
    <col min="23" max="23" width="3.125" style="152" customWidth="1"/>
    <col min="24" max="24" width="6.5" style="152" customWidth="1"/>
    <col min="25" max="25" width="3.125" style="152" customWidth="1"/>
    <col min="26" max="26" width="10.375" style="152" customWidth="1"/>
    <col min="27" max="27" width="4.75" style="148" hidden="1" customWidth="1"/>
    <col min="28" max="42" width="2.25" style="148" hidden="1" customWidth="1"/>
    <col min="43" max="43" width="2.375" style="148" hidden="1" customWidth="1"/>
    <col min="44" max="58" width="2.25" style="148" hidden="1" customWidth="1"/>
    <col min="59" max="16384" width="9" style="148"/>
  </cols>
  <sheetData>
    <row r="1" spans="1:58" ht="16.5" hidden="1" customHeight="1" x14ac:dyDescent="0.15">
      <c r="H1" s="170" t="str">
        <f>H14</f>
        <v>４月</v>
      </c>
      <c r="I1" s="170" t="str">
        <f t="shared" ref="I1:S1" si="0">I14</f>
        <v>５月</v>
      </c>
      <c r="J1" s="170" t="str">
        <f t="shared" si="0"/>
        <v>６月</v>
      </c>
      <c r="K1" s="170" t="str">
        <f t="shared" si="0"/>
        <v>７月</v>
      </c>
      <c r="L1" s="170" t="str">
        <f t="shared" si="0"/>
        <v>８月</v>
      </c>
      <c r="M1" s="170" t="str">
        <f t="shared" si="0"/>
        <v>９月</v>
      </c>
      <c r="N1" s="170" t="str">
        <f t="shared" si="0"/>
        <v>１０月</v>
      </c>
      <c r="O1" s="170" t="str">
        <f t="shared" si="0"/>
        <v>１１月</v>
      </c>
      <c r="P1" s="170" t="str">
        <f t="shared" si="0"/>
        <v>１２月</v>
      </c>
      <c r="Q1" s="170" t="str">
        <f t="shared" si="0"/>
        <v>１月</v>
      </c>
      <c r="R1" s="170" t="str">
        <f t="shared" si="0"/>
        <v>２月</v>
      </c>
      <c r="S1" s="170" t="str">
        <f t="shared" si="0"/>
        <v>３月</v>
      </c>
      <c r="T1" s="171">
        <f>T15</f>
        <v>0</v>
      </c>
      <c r="V1" s="171">
        <f>V15</f>
        <v>0</v>
      </c>
      <c r="X1" s="171">
        <f>X15</f>
        <v>0</v>
      </c>
    </row>
    <row r="2" spans="1:58" ht="16.5" hidden="1" customHeight="1" x14ac:dyDescent="0.15">
      <c r="B2" s="222" t="s">
        <v>74</v>
      </c>
      <c r="C2" s="148" t="s">
        <v>65</v>
      </c>
      <c r="D2" s="153"/>
      <c r="E2" s="151" t="s">
        <v>69</v>
      </c>
      <c r="H2" s="171">
        <f t="shared" ref="H2:T3" si="1">SUMIF($D$16:$D$125,$C2,H$16:H$125)</f>
        <v>0</v>
      </c>
      <c r="I2" s="171">
        <f t="shared" si="1"/>
        <v>0</v>
      </c>
      <c r="J2" s="171">
        <f t="shared" si="1"/>
        <v>0</v>
      </c>
      <c r="K2" s="171">
        <f t="shared" si="1"/>
        <v>0</v>
      </c>
      <c r="L2" s="171">
        <f t="shared" si="1"/>
        <v>0</v>
      </c>
      <c r="M2" s="171">
        <f t="shared" si="1"/>
        <v>0</v>
      </c>
      <c r="N2" s="171">
        <f t="shared" si="1"/>
        <v>0</v>
      </c>
      <c r="O2" s="171">
        <f t="shared" si="1"/>
        <v>0</v>
      </c>
      <c r="P2" s="171">
        <f t="shared" si="1"/>
        <v>0</v>
      </c>
      <c r="Q2" s="171">
        <f t="shared" si="1"/>
        <v>0</v>
      </c>
      <c r="R2" s="171">
        <f t="shared" si="1"/>
        <v>0</v>
      </c>
      <c r="S2" s="171">
        <f t="shared" si="1"/>
        <v>0</v>
      </c>
      <c r="T2" s="171">
        <f t="shared" si="1"/>
        <v>0</v>
      </c>
      <c r="V2" s="171">
        <f>SUMIF($D$16:$D$125,$C2,V$16:V$125)</f>
        <v>0</v>
      </c>
      <c r="X2" s="171">
        <f>SUMIF($D$16:$D$125,$C2,X$16:X$125)</f>
        <v>0</v>
      </c>
    </row>
    <row r="3" spans="1:58" ht="16.5" hidden="1" customHeight="1" x14ac:dyDescent="0.15">
      <c r="B3" s="222"/>
      <c r="C3" s="148" t="s">
        <v>72</v>
      </c>
      <c r="D3" s="153"/>
      <c r="E3" s="151" t="s">
        <v>70</v>
      </c>
      <c r="H3" s="171">
        <f t="shared" si="1"/>
        <v>0</v>
      </c>
      <c r="I3" s="171">
        <f t="shared" si="1"/>
        <v>0</v>
      </c>
      <c r="J3" s="171">
        <f t="shared" si="1"/>
        <v>0</v>
      </c>
      <c r="K3" s="171">
        <f t="shared" si="1"/>
        <v>0</v>
      </c>
      <c r="L3" s="171">
        <f t="shared" si="1"/>
        <v>0</v>
      </c>
      <c r="M3" s="171">
        <f t="shared" si="1"/>
        <v>0</v>
      </c>
      <c r="N3" s="171">
        <f t="shared" si="1"/>
        <v>0</v>
      </c>
      <c r="O3" s="171">
        <f t="shared" si="1"/>
        <v>0</v>
      </c>
      <c r="P3" s="171">
        <f t="shared" si="1"/>
        <v>0</v>
      </c>
      <c r="Q3" s="171">
        <f t="shared" si="1"/>
        <v>0</v>
      </c>
      <c r="R3" s="171">
        <f t="shared" si="1"/>
        <v>0</v>
      </c>
      <c r="S3" s="171">
        <f t="shared" si="1"/>
        <v>0</v>
      </c>
      <c r="T3" s="171">
        <f t="shared" si="1"/>
        <v>0</v>
      </c>
      <c r="V3" s="171">
        <f>SUMIF($D$16:$D$125,$C3,V$16:V$125)</f>
        <v>0</v>
      </c>
      <c r="X3" s="171">
        <f>SUMIF($D$16:$D$125,$C3,X$16:X$125)</f>
        <v>0</v>
      </c>
    </row>
    <row r="4" spans="1:58" ht="16.5" hidden="1" customHeight="1" x14ac:dyDescent="0.15">
      <c r="B4" s="222"/>
      <c r="C4" s="148" t="s">
        <v>66</v>
      </c>
      <c r="D4" s="153"/>
      <c r="H4" s="171">
        <f t="shared" ref="H4:T4" si="2">SUMIF($D$16:$D$125,$C4,H$16:H$125)+H127</f>
        <v>0</v>
      </c>
      <c r="I4" s="171">
        <f t="shared" si="2"/>
        <v>0</v>
      </c>
      <c r="J4" s="171">
        <f t="shared" si="2"/>
        <v>0</v>
      </c>
      <c r="K4" s="171">
        <f t="shared" si="2"/>
        <v>0</v>
      </c>
      <c r="L4" s="171">
        <f t="shared" si="2"/>
        <v>0</v>
      </c>
      <c r="M4" s="171">
        <f t="shared" si="2"/>
        <v>0</v>
      </c>
      <c r="N4" s="171">
        <f t="shared" si="2"/>
        <v>0</v>
      </c>
      <c r="O4" s="171">
        <f t="shared" si="2"/>
        <v>0</v>
      </c>
      <c r="P4" s="171">
        <f t="shared" si="2"/>
        <v>0</v>
      </c>
      <c r="Q4" s="171">
        <f t="shared" si="2"/>
        <v>0</v>
      </c>
      <c r="R4" s="171">
        <f t="shared" si="2"/>
        <v>0</v>
      </c>
      <c r="S4" s="171">
        <f t="shared" si="2"/>
        <v>0</v>
      </c>
      <c r="T4" s="171">
        <f t="shared" si="2"/>
        <v>0</v>
      </c>
      <c r="V4" s="171">
        <f>SUMIF($D$16:$D$125,$C4,V$16:V$125)+V127</f>
        <v>0</v>
      </c>
      <c r="X4" s="171">
        <f>SUMIF($D$16:$D$125,$C4,X$16:X$125)</f>
        <v>0</v>
      </c>
    </row>
    <row r="5" spans="1:58" ht="16.5" hidden="1" customHeight="1" x14ac:dyDescent="0.15">
      <c r="B5" s="222"/>
      <c r="C5" s="148">
        <v>1</v>
      </c>
      <c r="D5" s="153"/>
      <c r="H5" s="171">
        <f t="shared" ref="H5:T6" si="3">SUMIF($F$16:$F$125,$C5,H$16:H$125)</f>
        <v>0</v>
      </c>
      <c r="I5" s="171">
        <f t="shared" si="3"/>
        <v>0</v>
      </c>
      <c r="J5" s="171">
        <f t="shared" si="3"/>
        <v>0</v>
      </c>
      <c r="K5" s="171">
        <f t="shared" si="3"/>
        <v>0</v>
      </c>
      <c r="L5" s="171">
        <f t="shared" si="3"/>
        <v>0</v>
      </c>
      <c r="M5" s="171">
        <f t="shared" si="3"/>
        <v>0</v>
      </c>
      <c r="N5" s="171">
        <f t="shared" si="3"/>
        <v>0</v>
      </c>
      <c r="O5" s="171">
        <f t="shared" si="3"/>
        <v>0</v>
      </c>
      <c r="P5" s="171">
        <f t="shared" si="3"/>
        <v>0</v>
      </c>
      <c r="Q5" s="171">
        <f t="shared" si="3"/>
        <v>0</v>
      </c>
      <c r="R5" s="171">
        <f t="shared" si="3"/>
        <v>0</v>
      </c>
      <c r="S5" s="171">
        <f t="shared" si="3"/>
        <v>0</v>
      </c>
      <c r="T5" s="171">
        <f t="shared" si="3"/>
        <v>0</v>
      </c>
      <c r="V5" s="171">
        <f>SUMIF($F$16:$F$125,$C5,V$16:V$125)</f>
        <v>0</v>
      </c>
      <c r="X5" s="171">
        <f>SUMIF($F$16:$F$125,$C5,X$16:X$125)+X127</f>
        <v>0</v>
      </c>
    </row>
    <row r="6" spans="1:58" ht="16.5" hidden="1" customHeight="1" x14ac:dyDescent="0.15">
      <c r="B6" s="222"/>
      <c r="C6" s="148">
        <v>2</v>
      </c>
      <c r="D6" s="153"/>
      <c r="H6" s="171">
        <f t="shared" si="3"/>
        <v>0</v>
      </c>
      <c r="I6" s="171">
        <f t="shared" si="3"/>
        <v>0</v>
      </c>
      <c r="J6" s="171">
        <f t="shared" si="3"/>
        <v>0</v>
      </c>
      <c r="K6" s="171">
        <f t="shared" si="3"/>
        <v>0</v>
      </c>
      <c r="L6" s="171">
        <f t="shared" si="3"/>
        <v>0</v>
      </c>
      <c r="M6" s="171">
        <f t="shared" si="3"/>
        <v>0</v>
      </c>
      <c r="N6" s="171">
        <f t="shared" si="3"/>
        <v>0</v>
      </c>
      <c r="O6" s="171">
        <f t="shared" si="3"/>
        <v>0</v>
      </c>
      <c r="P6" s="171">
        <f t="shared" si="3"/>
        <v>0</v>
      </c>
      <c r="Q6" s="171">
        <f t="shared" si="3"/>
        <v>0</v>
      </c>
      <c r="R6" s="171">
        <f t="shared" si="3"/>
        <v>0</v>
      </c>
      <c r="S6" s="171">
        <f t="shared" si="3"/>
        <v>0</v>
      </c>
      <c r="T6" s="171">
        <f t="shared" si="3"/>
        <v>0</v>
      </c>
      <c r="V6" s="171">
        <f>SUMIF($F$16:$F$125,$C6,V$16:V$125)</f>
        <v>0</v>
      </c>
      <c r="X6" s="171">
        <f>SUMIF($F$16:$F$125,$C6,X$16:X$125)</f>
        <v>0</v>
      </c>
    </row>
    <row r="7" spans="1:58" ht="16.5" hidden="1" customHeight="1" x14ac:dyDescent="0.15">
      <c r="B7" s="222"/>
      <c r="C7" s="148">
        <v>3</v>
      </c>
      <c r="D7" s="172">
        <f>DATE(賃金報告!B1+24,4,1)</f>
        <v>11414</v>
      </c>
      <c r="H7" s="171">
        <f t="shared" ref="H7:T7" si="4">SUMIF($G$16:$G$125,$C7,H$16:H$125)</f>
        <v>0</v>
      </c>
      <c r="I7" s="171">
        <f t="shared" si="4"/>
        <v>0</v>
      </c>
      <c r="J7" s="171">
        <f t="shared" si="4"/>
        <v>0</v>
      </c>
      <c r="K7" s="171">
        <f t="shared" si="4"/>
        <v>0</v>
      </c>
      <c r="L7" s="171">
        <f t="shared" si="4"/>
        <v>0</v>
      </c>
      <c r="M7" s="171">
        <f t="shared" si="4"/>
        <v>0</v>
      </c>
      <c r="N7" s="171">
        <f t="shared" si="4"/>
        <v>0</v>
      </c>
      <c r="O7" s="171">
        <f t="shared" si="4"/>
        <v>0</v>
      </c>
      <c r="P7" s="171">
        <f t="shared" si="4"/>
        <v>0</v>
      </c>
      <c r="Q7" s="171">
        <f t="shared" si="4"/>
        <v>0</v>
      </c>
      <c r="R7" s="171">
        <f t="shared" si="4"/>
        <v>0</v>
      </c>
      <c r="S7" s="171">
        <f t="shared" si="4"/>
        <v>0</v>
      </c>
      <c r="T7" s="171">
        <f t="shared" si="4"/>
        <v>0</v>
      </c>
      <c r="V7" s="171">
        <f>SUMIF($G$16:$G$125,$C7,V$16:V$125)</f>
        <v>0</v>
      </c>
      <c r="X7" s="171">
        <f>SUMIF($G$16:$G$125,$C7,X$16:X$125)</f>
        <v>0</v>
      </c>
    </row>
    <row r="8" spans="1:58" ht="16.5" hidden="1" customHeight="1" x14ac:dyDescent="0.15">
      <c r="C8" s="173" t="str">
        <f>C2</f>
        <v>常用労働者</v>
      </c>
      <c r="H8" s="171">
        <f t="shared" ref="H8:T9" si="5">COUNTIF(AB$16:AB$125,$C8)</f>
        <v>0</v>
      </c>
      <c r="I8" s="171">
        <f t="shared" si="5"/>
        <v>0</v>
      </c>
      <c r="J8" s="171">
        <f t="shared" si="5"/>
        <v>0</v>
      </c>
      <c r="K8" s="171">
        <f t="shared" si="5"/>
        <v>0</v>
      </c>
      <c r="L8" s="171">
        <f t="shared" si="5"/>
        <v>0</v>
      </c>
      <c r="M8" s="171">
        <f t="shared" si="5"/>
        <v>0</v>
      </c>
      <c r="N8" s="171">
        <f t="shared" si="5"/>
        <v>0</v>
      </c>
      <c r="O8" s="171">
        <f t="shared" si="5"/>
        <v>0</v>
      </c>
      <c r="P8" s="171">
        <f t="shared" si="5"/>
        <v>0</v>
      </c>
      <c r="Q8" s="171">
        <f t="shared" si="5"/>
        <v>0</v>
      </c>
      <c r="R8" s="171">
        <f t="shared" si="5"/>
        <v>0</v>
      </c>
      <c r="S8" s="171">
        <f t="shared" si="5"/>
        <v>0</v>
      </c>
      <c r="T8" s="171">
        <f t="shared" si="5"/>
        <v>0</v>
      </c>
      <c r="V8" s="171">
        <f>COUNTIF(AO$16:AO$125,$C8)</f>
        <v>0</v>
      </c>
      <c r="X8" s="171">
        <f>COUNTIF(AP$16:AP$125,$C8)</f>
        <v>0</v>
      </c>
    </row>
    <row r="9" spans="1:58" ht="16.5" hidden="1" customHeight="1" x14ac:dyDescent="0.15">
      <c r="C9" s="173" t="str">
        <f>C3</f>
        <v>役        員</v>
      </c>
      <c r="H9" s="171">
        <f t="shared" si="5"/>
        <v>0</v>
      </c>
      <c r="I9" s="171">
        <f t="shared" si="5"/>
        <v>0</v>
      </c>
      <c r="J9" s="171">
        <f t="shared" si="5"/>
        <v>0</v>
      </c>
      <c r="K9" s="171">
        <f t="shared" si="5"/>
        <v>0</v>
      </c>
      <c r="L9" s="171">
        <f t="shared" si="5"/>
        <v>0</v>
      </c>
      <c r="M9" s="171">
        <f t="shared" si="5"/>
        <v>0</v>
      </c>
      <c r="N9" s="171">
        <f t="shared" si="5"/>
        <v>0</v>
      </c>
      <c r="O9" s="171">
        <f t="shared" si="5"/>
        <v>0</v>
      </c>
      <c r="P9" s="171">
        <f t="shared" si="5"/>
        <v>0</v>
      </c>
      <c r="Q9" s="171">
        <f t="shared" si="5"/>
        <v>0</v>
      </c>
      <c r="R9" s="171">
        <f t="shared" si="5"/>
        <v>0</v>
      </c>
      <c r="S9" s="171">
        <f t="shared" si="5"/>
        <v>0</v>
      </c>
      <c r="T9" s="171">
        <f t="shared" si="5"/>
        <v>0</v>
      </c>
      <c r="V9" s="171">
        <f>COUNTIF(AO$16:AO$125,$C9)</f>
        <v>0</v>
      </c>
      <c r="X9" s="171">
        <f>COUNTIF(AP$16:AP$125,$C9)</f>
        <v>0</v>
      </c>
    </row>
    <row r="10" spans="1:58" ht="16.5" hidden="1" customHeight="1" x14ac:dyDescent="0.15">
      <c r="C10" s="173" t="str">
        <f>C4</f>
        <v>臨時労働者</v>
      </c>
      <c r="H10" s="171">
        <f t="shared" ref="H10:T10" si="6">COUNTIF(AB$16:AB$125,$C10)+H126</f>
        <v>0</v>
      </c>
      <c r="I10" s="171">
        <f t="shared" si="6"/>
        <v>0</v>
      </c>
      <c r="J10" s="171">
        <f t="shared" si="6"/>
        <v>0</v>
      </c>
      <c r="K10" s="171">
        <f t="shared" si="6"/>
        <v>0</v>
      </c>
      <c r="L10" s="171">
        <f t="shared" si="6"/>
        <v>0</v>
      </c>
      <c r="M10" s="171">
        <f t="shared" si="6"/>
        <v>0</v>
      </c>
      <c r="N10" s="171">
        <f t="shared" si="6"/>
        <v>0</v>
      </c>
      <c r="O10" s="171">
        <f t="shared" si="6"/>
        <v>0</v>
      </c>
      <c r="P10" s="171">
        <f t="shared" si="6"/>
        <v>0</v>
      </c>
      <c r="Q10" s="171">
        <f t="shared" si="6"/>
        <v>0</v>
      </c>
      <c r="R10" s="171">
        <f t="shared" si="6"/>
        <v>0</v>
      </c>
      <c r="S10" s="171">
        <f t="shared" si="6"/>
        <v>0</v>
      </c>
      <c r="T10" s="171">
        <f t="shared" si="6"/>
        <v>0</v>
      </c>
      <c r="V10" s="171">
        <f>COUNTIF(AO$16:AO$125,$C10)+V126</f>
        <v>0</v>
      </c>
      <c r="X10" s="171">
        <f>COUNTIF(AP$16:AP$125,$C10)+X126</f>
        <v>0</v>
      </c>
    </row>
    <row r="11" spans="1:58" ht="16.5" hidden="1" customHeight="1" x14ac:dyDescent="0.15">
      <c r="C11" s="148">
        <v>1</v>
      </c>
      <c r="H11" s="171">
        <f t="shared" ref="H11:T11" si="7">COUNTIF(AR$16:AR$125,$C11)+COUNTIF(AR$16:AR$125,4)</f>
        <v>0</v>
      </c>
      <c r="I11" s="171">
        <f t="shared" si="7"/>
        <v>0</v>
      </c>
      <c r="J11" s="171">
        <f t="shared" si="7"/>
        <v>0</v>
      </c>
      <c r="K11" s="171">
        <f t="shared" si="7"/>
        <v>0</v>
      </c>
      <c r="L11" s="171">
        <f t="shared" si="7"/>
        <v>0</v>
      </c>
      <c r="M11" s="171">
        <f t="shared" si="7"/>
        <v>0</v>
      </c>
      <c r="N11" s="171">
        <f t="shared" si="7"/>
        <v>0</v>
      </c>
      <c r="O11" s="171">
        <f t="shared" si="7"/>
        <v>0</v>
      </c>
      <c r="P11" s="171">
        <f t="shared" si="7"/>
        <v>0</v>
      </c>
      <c r="Q11" s="171">
        <f t="shared" si="7"/>
        <v>0</v>
      </c>
      <c r="R11" s="171">
        <f t="shared" si="7"/>
        <v>0</v>
      </c>
      <c r="S11" s="171">
        <f t="shared" si="7"/>
        <v>0</v>
      </c>
      <c r="T11" s="171">
        <f t="shared" si="7"/>
        <v>0</v>
      </c>
      <c r="V11" s="171">
        <f>COUNTIF(BE$16:BE$125,$C11)+COUNTIF(BE$16:BE$125,4)</f>
        <v>0</v>
      </c>
      <c r="X11" s="171">
        <f>COUNTIF(BF$16:BF$125,$C11)+COUNTIF(BF$16:BF$125,4)</f>
        <v>0</v>
      </c>
    </row>
    <row r="12" spans="1:58" ht="16.5" hidden="1" customHeight="1" x14ac:dyDescent="0.15">
      <c r="C12" s="148">
        <v>2</v>
      </c>
      <c r="H12" s="171">
        <f t="shared" ref="H12:T12" si="8">COUNTIF(AR$16:AR$125,$C12)+COUNTIF(AR$16:AR$125,5)</f>
        <v>0</v>
      </c>
      <c r="I12" s="171">
        <f t="shared" si="8"/>
        <v>0</v>
      </c>
      <c r="J12" s="171">
        <f t="shared" si="8"/>
        <v>0</v>
      </c>
      <c r="K12" s="171">
        <f t="shared" si="8"/>
        <v>0</v>
      </c>
      <c r="L12" s="171">
        <f t="shared" si="8"/>
        <v>0</v>
      </c>
      <c r="M12" s="171">
        <f t="shared" si="8"/>
        <v>0</v>
      </c>
      <c r="N12" s="171">
        <f t="shared" si="8"/>
        <v>0</v>
      </c>
      <c r="O12" s="171">
        <f t="shared" si="8"/>
        <v>0</v>
      </c>
      <c r="P12" s="171">
        <f t="shared" si="8"/>
        <v>0</v>
      </c>
      <c r="Q12" s="171">
        <f t="shared" si="8"/>
        <v>0</v>
      </c>
      <c r="R12" s="171">
        <f t="shared" si="8"/>
        <v>0</v>
      </c>
      <c r="S12" s="171">
        <f t="shared" si="8"/>
        <v>0</v>
      </c>
      <c r="T12" s="171">
        <f t="shared" si="8"/>
        <v>0</v>
      </c>
      <c r="V12" s="171">
        <f>COUNTIF(BE$16:BE$125,$C12)+COUNTIF(BE$16:BE$125,5)</f>
        <v>0</v>
      </c>
      <c r="X12" s="171">
        <f>COUNTIF(BF$16:BF$125,$C12)+COUNTIF(BF$16:BF$125,5)</f>
        <v>0</v>
      </c>
    </row>
    <row r="13" spans="1:58" ht="16.5" hidden="1" customHeight="1" thickBot="1" x14ac:dyDescent="0.2">
      <c r="C13" s="154" t="s">
        <v>79</v>
      </c>
      <c r="H13" s="171">
        <f t="shared" ref="H13:T13" si="9">COUNTIF(AR$16:AR$125,4)+COUNTIF(AR$16:AR$125,5)</f>
        <v>0</v>
      </c>
      <c r="I13" s="171">
        <f t="shared" si="9"/>
        <v>0</v>
      </c>
      <c r="J13" s="171">
        <f t="shared" si="9"/>
        <v>0</v>
      </c>
      <c r="K13" s="171">
        <f t="shared" si="9"/>
        <v>0</v>
      </c>
      <c r="L13" s="171">
        <f t="shared" si="9"/>
        <v>0</v>
      </c>
      <c r="M13" s="171">
        <f t="shared" si="9"/>
        <v>0</v>
      </c>
      <c r="N13" s="171">
        <f t="shared" si="9"/>
        <v>0</v>
      </c>
      <c r="O13" s="171">
        <f t="shared" si="9"/>
        <v>0</v>
      </c>
      <c r="P13" s="171">
        <f t="shared" si="9"/>
        <v>0</v>
      </c>
      <c r="Q13" s="171">
        <f t="shared" si="9"/>
        <v>0</v>
      </c>
      <c r="R13" s="171">
        <f t="shared" si="9"/>
        <v>0</v>
      </c>
      <c r="S13" s="171">
        <f t="shared" si="9"/>
        <v>0</v>
      </c>
      <c r="T13" s="171">
        <f t="shared" si="9"/>
        <v>0</v>
      </c>
      <c r="V13" s="171">
        <f>COUNTIF(BE$16:BE$125,4)+COUNTIF(BE$16:BE$125,5)</f>
        <v>0</v>
      </c>
      <c r="X13" s="171">
        <f>COUNTIF(BF$16:BF$125,4)+COUNTIF(BF$16:BF$125,5)</f>
        <v>0</v>
      </c>
    </row>
    <row r="14" spans="1:58" s="151" customFormat="1" ht="13.5" customHeight="1" x14ac:dyDescent="0.15">
      <c r="B14" s="227" t="s">
        <v>67</v>
      </c>
      <c r="C14" s="155" t="s">
        <v>41</v>
      </c>
      <c r="D14" s="229" t="s">
        <v>64</v>
      </c>
      <c r="E14" s="231" t="s">
        <v>63</v>
      </c>
      <c r="F14" s="225" t="s">
        <v>75</v>
      </c>
      <c r="G14" s="223" t="s">
        <v>80</v>
      </c>
      <c r="H14" s="214" t="s">
        <v>3</v>
      </c>
      <c r="I14" s="214" t="s">
        <v>4</v>
      </c>
      <c r="J14" s="214" t="s">
        <v>5</v>
      </c>
      <c r="K14" s="214" t="s">
        <v>6</v>
      </c>
      <c r="L14" s="214" t="s">
        <v>7</v>
      </c>
      <c r="M14" s="214" t="s">
        <v>8</v>
      </c>
      <c r="N14" s="214" t="s">
        <v>9</v>
      </c>
      <c r="O14" s="214" t="s">
        <v>10</v>
      </c>
      <c r="P14" s="214" t="s">
        <v>11</v>
      </c>
      <c r="Q14" s="214" t="s">
        <v>0</v>
      </c>
      <c r="R14" s="214" t="s">
        <v>1</v>
      </c>
      <c r="S14" s="219" t="s">
        <v>2</v>
      </c>
      <c r="T14" s="216" t="s">
        <v>71</v>
      </c>
      <c r="U14" s="217"/>
      <c r="V14" s="217"/>
      <c r="W14" s="217"/>
      <c r="X14" s="217"/>
      <c r="Y14" s="218"/>
      <c r="Z14" s="236" t="s">
        <v>68</v>
      </c>
      <c r="AB14" s="235" t="s">
        <v>78</v>
      </c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R14" s="235" t="s">
        <v>77</v>
      </c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</row>
    <row r="15" spans="1:58" s="151" customFormat="1" ht="19.5" customHeight="1" x14ac:dyDescent="0.15">
      <c r="B15" s="228"/>
      <c r="C15" s="156" t="s">
        <v>94</v>
      </c>
      <c r="D15" s="230"/>
      <c r="E15" s="232"/>
      <c r="F15" s="226"/>
      <c r="G15" s="224"/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220"/>
      <c r="T15" s="14"/>
      <c r="U15" s="158" t="s">
        <v>73</v>
      </c>
      <c r="V15" s="15"/>
      <c r="W15" s="159" t="s">
        <v>73</v>
      </c>
      <c r="X15" s="15"/>
      <c r="Y15" s="160" t="s">
        <v>73</v>
      </c>
      <c r="Z15" s="237"/>
      <c r="AB15" s="161">
        <v>4</v>
      </c>
      <c r="AC15" s="161">
        <v>5</v>
      </c>
      <c r="AD15" s="161">
        <v>6</v>
      </c>
      <c r="AE15" s="161">
        <v>7</v>
      </c>
      <c r="AF15" s="161">
        <v>8</v>
      </c>
      <c r="AG15" s="161">
        <v>9</v>
      </c>
      <c r="AH15" s="161">
        <v>10</v>
      </c>
      <c r="AI15" s="161">
        <v>11</v>
      </c>
      <c r="AJ15" s="161">
        <v>12</v>
      </c>
      <c r="AK15" s="161">
        <v>1</v>
      </c>
      <c r="AL15" s="161">
        <v>2</v>
      </c>
      <c r="AM15" s="161">
        <v>3</v>
      </c>
      <c r="AN15" s="233" t="s">
        <v>76</v>
      </c>
      <c r="AO15" s="233"/>
      <c r="AP15" s="233"/>
      <c r="AQ15" s="161"/>
      <c r="AR15" s="174">
        <f>AB15</f>
        <v>4</v>
      </c>
      <c r="AS15" s="174">
        <f t="shared" ref="AS15:BD15" si="10">AC15</f>
        <v>5</v>
      </c>
      <c r="AT15" s="174">
        <f t="shared" si="10"/>
        <v>6</v>
      </c>
      <c r="AU15" s="174">
        <f t="shared" si="10"/>
        <v>7</v>
      </c>
      <c r="AV15" s="174">
        <f t="shared" si="10"/>
        <v>8</v>
      </c>
      <c r="AW15" s="174">
        <f t="shared" si="10"/>
        <v>9</v>
      </c>
      <c r="AX15" s="174">
        <f t="shared" si="10"/>
        <v>10</v>
      </c>
      <c r="AY15" s="174">
        <f t="shared" si="10"/>
        <v>11</v>
      </c>
      <c r="AZ15" s="174">
        <f t="shared" si="10"/>
        <v>12</v>
      </c>
      <c r="BA15" s="174">
        <f t="shared" si="10"/>
        <v>1</v>
      </c>
      <c r="BB15" s="174">
        <f t="shared" si="10"/>
        <v>2</v>
      </c>
      <c r="BC15" s="174">
        <f t="shared" si="10"/>
        <v>3</v>
      </c>
      <c r="BD15" s="234" t="str">
        <f t="shared" si="10"/>
        <v>賞与</v>
      </c>
      <c r="BE15" s="234"/>
      <c r="BF15" s="234"/>
    </row>
    <row r="16" spans="1:58" s="162" customFormat="1" ht="21.75" customHeight="1" x14ac:dyDescent="0.15">
      <c r="A16" s="176">
        <f>IF(G16=3,MAX($A$14:A15)+1,0)</f>
        <v>0</v>
      </c>
      <c r="B16" s="21"/>
      <c r="C16" s="5"/>
      <c r="D16" s="6"/>
      <c r="E16" s="7"/>
      <c r="F16" s="177">
        <f>IF(AND(D16=$C$3,E16=$E$2),2,IF(E16=$E$2,1,0))</f>
        <v>0</v>
      </c>
      <c r="G16" s="178">
        <f>IF(E16=$E$2,IF(OR(C16=0,C16&gt;$D$7),0,3),0)</f>
        <v>0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9"/>
      <c r="T16" s="212"/>
      <c r="U16" s="213"/>
      <c r="V16" s="213"/>
      <c r="W16" s="213"/>
      <c r="X16" s="213"/>
      <c r="Y16" s="238"/>
      <c r="Z16" s="181">
        <f>SUM(H16:Y16)</f>
        <v>0</v>
      </c>
      <c r="AB16" s="175">
        <f t="shared" ref="AB16:AN16" si="11">IF(H16=0,0,$D16)</f>
        <v>0</v>
      </c>
      <c r="AC16" s="175">
        <f t="shared" si="11"/>
        <v>0</v>
      </c>
      <c r="AD16" s="175">
        <f t="shared" si="11"/>
        <v>0</v>
      </c>
      <c r="AE16" s="175">
        <f t="shared" si="11"/>
        <v>0</v>
      </c>
      <c r="AF16" s="175">
        <f t="shared" si="11"/>
        <v>0</v>
      </c>
      <c r="AG16" s="175">
        <f t="shared" si="11"/>
        <v>0</v>
      </c>
      <c r="AH16" s="175">
        <f t="shared" si="11"/>
        <v>0</v>
      </c>
      <c r="AI16" s="175">
        <f t="shared" si="11"/>
        <v>0</v>
      </c>
      <c r="AJ16" s="175">
        <f t="shared" si="11"/>
        <v>0</v>
      </c>
      <c r="AK16" s="175">
        <f t="shared" si="11"/>
        <v>0</v>
      </c>
      <c r="AL16" s="175">
        <f t="shared" si="11"/>
        <v>0</v>
      </c>
      <c r="AM16" s="175">
        <f t="shared" si="11"/>
        <v>0</v>
      </c>
      <c r="AN16" s="175">
        <f t="shared" si="11"/>
        <v>0</v>
      </c>
      <c r="AO16" s="175">
        <f>IF(V16=0,0,$D16)</f>
        <v>0</v>
      </c>
      <c r="AP16" s="175">
        <f>IF(X16=0,0,$D16)</f>
        <v>0</v>
      </c>
      <c r="AR16" s="175">
        <f t="shared" ref="AR16:BD16" si="12">IF(H16=0,0,$F16+$G16)</f>
        <v>0</v>
      </c>
      <c r="AS16" s="175">
        <f t="shared" si="12"/>
        <v>0</v>
      </c>
      <c r="AT16" s="175">
        <f t="shared" si="12"/>
        <v>0</v>
      </c>
      <c r="AU16" s="175">
        <f t="shared" si="12"/>
        <v>0</v>
      </c>
      <c r="AV16" s="175">
        <f t="shared" si="12"/>
        <v>0</v>
      </c>
      <c r="AW16" s="175">
        <f t="shared" si="12"/>
        <v>0</v>
      </c>
      <c r="AX16" s="175">
        <f t="shared" si="12"/>
        <v>0</v>
      </c>
      <c r="AY16" s="175">
        <f t="shared" si="12"/>
        <v>0</v>
      </c>
      <c r="AZ16" s="175">
        <f t="shared" si="12"/>
        <v>0</v>
      </c>
      <c r="BA16" s="175">
        <f t="shared" si="12"/>
        <v>0</v>
      </c>
      <c r="BB16" s="175">
        <f t="shared" si="12"/>
        <v>0</v>
      </c>
      <c r="BC16" s="175">
        <f t="shared" si="12"/>
        <v>0</v>
      </c>
      <c r="BD16" s="175">
        <f t="shared" si="12"/>
        <v>0</v>
      </c>
      <c r="BE16" s="175">
        <f>IF(V16=0,0,$F16+$G16)</f>
        <v>0</v>
      </c>
      <c r="BF16" s="175">
        <f>IF(X16=0,0,$F16+$G16)</f>
        <v>0</v>
      </c>
    </row>
    <row r="17" spans="1:58" s="162" customFormat="1" ht="21.75" customHeight="1" x14ac:dyDescent="0.15">
      <c r="A17" s="176">
        <f>IF(G17=3,MAX($A$14:A16)+1,0)</f>
        <v>0</v>
      </c>
      <c r="B17" s="21"/>
      <c r="C17" s="5"/>
      <c r="D17" s="6"/>
      <c r="E17" s="7"/>
      <c r="F17" s="177">
        <f t="shared" ref="F17:F80" si="13">IF(AND(D17=$C$3,E17=$E$2),2,IF(E17=$E$2,1,0))</f>
        <v>0</v>
      </c>
      <c r="G17" s="178">
        <f t="shared" ref="G17:G80" si="14">IF(E17=$E$2,IF(OR(C17=0,C17&gt;$D$7),0,3),0)</f>
        <v>0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9"/>
      <c r="T17" s="187"/>
      <c r="U17" s="188"/>
      <c r="V17" s="189"/>
      <c r="W17" s="188"/>
      <c r="X17" s="189"/>
      <c r="Y17" s="190"/>
      <c r="Z17" s="181">
        <f t="shared" ref="Z17:Z80" si="15">SUM(H17:Y17)</f>
        <v>0</v>
      </c>
      <c r="AB17" s="175">
        <f t="shared" ref="AB17:AB80" si="16">IF(H17=0,0,$D17)</f>
        <v>0</v>
      </c>
      <c r="AC17" s="175">
        <f t="shared" ref="AC17:AC80" si="17">IF(I17=0,0,$D17)</f>
        <v>0</v>
      </c>
      <c r="AD17" s="175">
        <f t="shared" ref="AD17:AD80" si="18">IF(J17=0,0,$D17)</f>
        <v>0</v>
      </c>
      <c r="AE17" s="175">
        <f t="shared" ref="AE17:AE80" si="19">IF(K17=0,0,$D17)</f>
        <v>0</v>
      </c>
      <c r="AF17" s="175">
        <f t="shared" ref="AF17:AF80" si="20">IF(L17=0,0,$D17)</f>
        <v>0</v>
      </c>
      <c r="AG17" s="175">
        <f t="shared" ref="AG17:AG80" si="21">IF(M17=0,0,$D17)</f>
        <v>0</v>
      </c>
      <c r="AH17" s="175">
        <f t="shared" ref="AH17:AH80" si="22">IF(N17=0,0,$D17)</f>
        <v>0</v>
      </c>
      <c r="AI17" s="175">
        <f t="shared" ref="AI17:AI80" si="23">IF(O17=0,0,$D17)</f>
        <v>0</v>
      </c>
      <c r="AJ17" s="175">
        <f t="shared" ref="AJ17:AJ80" si="24">IF(P17=0,0,$D17)</f>
        <v>0</v>
      </c>
      <c r="AK17" s="175">
        <f t="shared" ref="AK17:AK80" si="25">IF(Q17=0,0,$D17)</f>
        <v>0</v>
      </c>
      <c r="AL17" s="175">
        <f t="shared" ref="AL17:AL80" si="26">IF(R17=0,0,$D17)</f>
        <v>0</v>
      </c>
      <c r="AM17" s="175">
        <f t="shared" ref="AM17:AM80" si="27">IF(S17=0,0,$D17)</f>
        <v>0</v>
      </c>
      <c r="AN17" s="175">
        <f t="shared" ref="AN17:AN80" si="28">IF(T17=0,0,$D17)</f>
        <v>0</v>
      </c>
      <c r="AO17" s="175">
        <f t="shared" ref="AO17:AO80" si="29">IF(V17=0,0,$D17)</f>
        <v>0</v>
      </c>
      <c r="AP17" s="175">
        <f t="shared" ref="AP17:AP80" si="30">IF(X17=0,0,$D17)</f>
        <v>0</v>
      </c>
      <c r="AR17" s="175">
        <f t="shared" ref="AR17:AR80" si="31">IF(H17=0,0,$F17+$G17)</f>
        <v>0</v>
      </c>
      <c r="AS17" s="175">
        <f t="shared" ref="AS17:AS80" si="32">IF(I17=0,0,$F17+$G17)</f>
        <v>0</v>
      </c>
      <c r="AT17" s="175">
        <f t="shared" ref="AT17:AT80" si="33">IF(J17=0,0,$F17+$G17)</f>
        <v>0</v>
      </c>
      <c r="AU17" s="175">
        <f t="shared" ref="AU17:AU80" si="34">IF(K17=0,0,$F17+$G17)</f>
        <v>0</v>
      </c>
      <c r="AV17" s="175">
        <f t="shared" ref="AV17:AV80" si="35">IF(L17=0,0,$F17+$G17)</f>
        <v>0</v>
      </c>
      <c r="AW17" s="175">
        <f t="shared" ref="AW17:AW80" si="36">IF(M17=0,0,$F17+$G17)</f>
        <v>0</v>
      </c>
      <c r="AX17" s="175">
        <f t="shared" ref="AX17:AX80" si="37">IF(N17=0,0,$F17+$G17)</f>
        <v>0</v>
      </c>
      <c r="AY17" s="175">
        <f t="shared" ref="AY17:AY80" si="38">IF(O17=0,0,$F17+$G17)</f>
        <v>0</v>
      </c>
      <c r="AZ17" s="175">
        <f t="shared" ref="AZ17:AZ80" si="39">IF(P17=0,0,$F17+$G17)</f>
        <v>0</v>
      </c>
      <c r="BA17" s="175">
        <f t="shared" ref="BA17:BA80" si="40">IF(Q17=0,0,$F17+$G17)</f>
        <v>0</v>
      </c>
      <c r="BB17" s="175">
        <f t="shared" ref="BB17:BB80" si="41">IF(R17=0,0,$F17+$G17)</f>
        <v>0</v>
      </c>
      <c r="BC17" s="175">
        <f t="shared" ref="BC17:BC80" si="42">IF(S17=0,0,$F17+$G17)</f>
        <v>0</v>
      </c>
      <c r="BD17" s="175">
        <f t="shared" ref="BD17:BD80" si="43">IF(T17=0,0,$F17+$G17)</f>
        <v>0</v>
      </c>
      <c r="BE17" s="175">
        <f t="shared" ref="BE17:BE80" si="44">IF(V17=0,0,$F17+$G17)</f>
        <v>0</v>
      </c>
      <c r="BF17" s="175">
        <f t="shared" ref="BF17:BF80" si="45">IF(X17=0,0,$F17+$G17)</f>
        <v>0</v>
      </c>
    </row>
    <row r="18" spans="1:58" s="162" customFormat="1" ht="21.75" customHeight="1" x14ac:dyDescent="0.15">
      <c r="A18" s="176">
        <f>IF(G18=3,MAX($A$14:A17)+1,0)</f>
        <v>0</v>
      </c>
      <c r="B18" s="21"/>
      <c r="C18" s="5"/>
      <c r="D18" s="6"/>
      <c r="E18" s="7"/>
      <c r="F18" s="177">
        <f t="shared" si="13"/>
        <v>0</v>
      </c>
      <c r="G18" s="178">
        <f t="shared" si="14"/>
        <v>0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9"/>
      <c r="T18" s="187"/>
      <c r="U18" s="188"/>
      <c r="V18" s="189"/>
      <c r="W18" s="188"/>
      <c r="X18" s="189"/>
      <c r="Y18" s="190"/>
      <c r="Z18" s="181">
        <f t="shared" si="15"/>
        <v>0</v>
      </c>
      <c r="AB18" s="175">
        <f t="shared" si="16"/>
        <v>0</v>
      </c>
      <c r="AC18" s="175">
        <f t="shared" si="17"/>
        <v>0</v>
      </c>
      <c r="AD18" s="175">
        <f t="shared" si="18"/>
        <v>0</v>
      </c>
      <c r="AE18" s="175">
        <f t="shared" si="19"/>
        <v>0</v>
      </c>
      <c r="AF18" s="175">
        <f t="shared" si="20"/>
        <v>0</v>
      </c>
      <c r="AG18" s="175">
        <f t="shared" si="21"/>
        <v>0</v>
      </c>
      <c r="AH18" s="175">
        <f t="shared" si="22"/>
        <v>0</v>
      </c>
      <c r="AI18" s="175">
        <f t="shared" si="23"/>
        <v>0</v>
      </c>
      <c r="AJ18" s="175">
        <f t="shared" si="24"/>
        <v>0</v>
      </c>
      <c r="AK18" s="175">
        <f t="shared" si="25"/>
        <v>0</v>
      </c>
      <c r="AL18" s="175">
        <f t="shared" si="26"/>
        <v>0</v>
      </c>
      <c r="AM18" s="175">
        <f t="shared" si="27"/>
        <v>0</v>
      </c>
      <c r="AN18" s="175">
        <f t="shared" si="28"/>
        <v>0</v>
      </c>
      <c r="AO18" s="175">
        <f t="shared" si="29"/>
        <v>0</v>
      </c>
      <c r="AP18" s="175">
        <f t="shared" si="30"/>
        <v>0</v>
      </c>
      <c r="AR18" s="175">
        <f t="shared" si="31"/>
        <v>0</v>
      </c>
      <c r="AS18" s="175">
        <f t="shared" si="32"/>
        <v>0</v>
      </c>
      <c r="AT18" s="175">
        <f t="shared" si="33"/>
        <v>0</v>
      </c>
      <c r="AU18" s="175">
        <f t="shared" si="34"/>
        <v>0</v>
      </c>
      <c r="AV18" s="175">
        <f t="shared" si="35"/>
        <v>0</v>
      </c>
      <c r="AW18" s="175">
        <f t="shared" si="36"/>
        <v>0</v>
      </c>
      <c r="AX18" s="175">
        <f t="shared" si="37"/>
        <v>0</v>
      </c>
      <c r="AY18" s="175">
        <f t="shared" si="38"/>
        <v>0</v>
      </c>
      <c r="AZ18" s="175">
        <f t="shared" si="39"/>
        <v>0</v>
      </c>
      <c r="BA18" s="175">
        <f t="shared" si="40"/>
        <v>0</v>
      </c>
      <c r="BB18" s="175">
        <f t="shared" si="41"/>
        <v>0</v>
      </c>
      <c r="BC18" s="175">
        <f t="shared" si="42"/>
        <v>0</v>
      </c>
      <c r="BD18" s="175">
        <f t="shared" si="43"/>
        <v>0</v>
      </c>
      <c r="BE18" s="175">
        <f t="shared" si="44"/>
        <v>0</v>
      </c>
      <c r="BF18" s="175">
        <f t="shared" si="45"/>
        <v>0</v>
      </c>
    </row>
    <row r="19" spans="1:58" s="162" customFormat="1" ht="21.75" customHeight="1" x14ac:dyDescent="0.15">
      <c r="A19" s="176">
        <f>IF(G19=3,MAX($A$14:A18)+1,0)</f>
        <v>0</v>
      </c>
      <c r="B19" s="21"/>
      <c r="C19" s="5"/>
      <c r="D19" s="6"/>
      <c r="E19" s="7"/>
      <c r="F19" s="177">
        <f t="shared" si="13"/>
        <v>0</v>
      </c>
      <c r="G19" s="178">
        <f t="shared" si="14"/>
        <v>0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9"/>
      <c r="T19" s="187"/>
      <c r="U19" s="188"/>
      <c r="V19" s="189"/>
      <c r="W19" s="188"/>
      <c r="X19" s="189"/>
      <c r="Y19" s="190"/>
      <c r="Z19" s="181">
        <f t="shared" si="15"/>
        <v>0</v>
      </c>
      <c r="AB19" s="175">
        <f t="shared" si="16"/>
        <v>0</v>
      </c>
      <c r="AC19" s="175">
        <f t="shared" si="17"/>
        <v>0</v>
      </c>
      <c r="AD19" s="175">
        <f t="shared" si="18"/>
        <v>0</v>
      </c>
      <c r="AE19" s="175">
        <f t="shared" si="19"/>
        <v>0</v>
      </c>
      <c r="AF19" s="175">
        <f t="shared" si="20"/>
        <v>0</v>
      </c>
      <c r="AG19" s="175">
        <f t="shared" si="21"/>
        <v>0</v>
      </c>
      <c r="AH19" s="175">
        <f t="shared" si="22"/>
        <v>0</v>
      </c>
      <c r="AI19" s="175">
        <f t="shared" si="23"/>
        <v>0</v>
      </c>
      <c r="AJ19" s="175">
        <f t="shared" si="24"/>
        <v>0</v>
      </c>
      <c r="AK19" s="175">
        <f t="shared" si="25"/>
        <v>0</v>
      </c>
      <c r="AL19" s="175">
        <f t="shared" si="26"/>
        <v>0</v>
      </c>
      <c r="AM19" s="175">
        <f t="shared" si="27"/>
        <v>0</v>
      </c>
      <c r="AN19" s="175">
        <f t="shared" si="28"/>
        <v>0</v>
      </c>
      <c r="AO19" s="175">
        <f t="shared" si="29"/>
        <v>0</v>
      </c>
      <c r="AP19" s="175">
        <f t="shared" si="30"/>
        <v>0</v>
      </c>
      <c r="AR19" s="175">
        <f t="shared" si="31"/>
        <v>0</v>
      </c>
      <c r="AS19" s="175">
        <f t="shared" si="32"/>
        <v>0</v>
      </c>
      <c r="AT19" s="175">
        <f t="shared" si="33"/>
        <v>0</v>
      </c>
      <c r="AU19" s="175">
        <f t="shared" si="34"/>
        <v>0</v>
      </c>
      <c r="AV19" s="175">
        <f t="shared" si="35"/>
        <v>0</v>
      </c>
      <c r="AW19" s="175">
        <f t="shared" si="36"/>
        <v>0</v>
      </c>
      <c r="AX19" s="175">
        <f t="shared" si="37"/>
        <v>0</v>
      </c>
      <c r="AY19" s="175">
        <f t="shared" si="38"/>
        <v>0</v>
      </c>
      <c r="AZ19" s="175">
        <f t="shared" si="39"/>
        <v>0</v>
      </c>
      <c r="BA19" s="175">
        <f t="shared" si="40"/>
        <v>0</v>
      </c>
      <c r="BB19" s="175">
        <f t="shared" si="41"/>
        <v>0</v>
      </c>
      <c r="BC19" s="175">
        <f t="shared" si="42"/>
        <v>0</v>
      </c>
      <c r="BD19" s="175">
        <f t="shared" si="43"/>
        <v>0</v>
      </c>
      <c r="BE19" s="175">
        <f t="shared" si="44"/>
        <v>0</v>
      </c>
      <c r="BF19" s="175">
        <f t="shared" si="45"/>
        <v>0</v>
      </c>
    </row>
    <row r="20" spans="1:58" s="162" customFormat="1" ht="21.75" customHeight="1" x14ac:dyDescent="0.15">
      <c r="A20" s="176">
        <f>IF(G20=3,MAX($A$14:A19)+1,0)</f>
        <v>0</v>
      </c>
      <c r="B20" s="21"/>
      <c r="C20" s="5"/>
      <c r="D20" s="6"/>
      <c r="E20" s="7"/>
      <c r="F20" s="177">
        <f t="shared" si="13"/>
        <v>0</v>
      </c>
      <c r="G20" s="178">
        <f t="shared" si="14"/>
        <v>0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9"/>
      <c r="T20" s="187"/>
      <c r="U20" s="188"/>
      <c r="V20" s="189"/>
      <c r="W20" s="188"/>
      <c r="X20" s="189"/>
      <c r="Y20" s="190"/>
      <c r="Z20" s="181">
        <f t="shared" si="15"/>
        <v>0</v>
      </c>
      <c r="AB20" s="175">
        <f t="shared" si="16"/>
        <v>0</v>
      </c>
      <c r="AC20" s="175">
        <f t="shared" si="17"/>
        <v>0</v>
      </c>
      <c r="AD20" s="175">
        <f t="shared" si="18"/>
        <v>0</v>
      </c>
      <c r="AE20" s="175">
        <f t="shared" si="19"/>
        <v>0</v>
      </c>
      <c r="AF20" s="175">
        <f t="shared" si="20"/>
        <v>0</v>
      </c>
      <c r="AG20" s="175">
        <f t="shared" si="21"/>
        <v>0</v>
      </c>
      <c r="AH20" s="175">
        <f t="shared" si="22"/>
        <v>0</v>
      </c>
      <c r="AI20" s="175">
        <f t="shared" si="23"/>
        <v>0</v>
      </c>
      <c r="AJ20" s="175">
        <f t="shared" si="24"/>
        <v>0</v>
      </c>
      <c r="AK20" s="175">
        <f t="shared" si="25"/>
        <v>0</v>
      </c>
      <c r="AL20" s="175">
        <f t="shared" si="26"/>
        <v>0</v>
      </c>
      <c r="AM20" s="175">
        <f t="shared" si="27"/>
        <v>0</v>
      </c>
      <c r="AN20" s="175">
        <f t="shared" si="28"/>
        <v>0</v>
      </c>
      <c r="AO20" s="175">
        <f t="shared" si="29"/>
        <v>0</v>
      </c>
      <c r="AP20" s="175">
        <f t="shared" si="30"/>
        <v>0</v>
      </c>
      <c r="AR20" s="175">
        <f t="shared" si="31"/>
        <v>0</v>
      </c>
      <c r="AS20" s="175">
        <f t="shared" si="32"/>
        <v>0</v>
      </c>
      <c r="AT20" s="175">
        <f t="shared" si="33"/>
        <v>0</v>
      </c>
      <c r="AU20" s="175">
        <f t="shared" si="34"/>
        <v>0</v>
      </c>
      <c r="AV20" s="175">
        <f t="shared" si="35"/>
        <v>0</v>
      </c>
      <c r="AW20" s="175">
        <f t="shared" si="36"/>
        <v>0</v>
      </c>
      <c r="AX20" s="175">
        <f t="shared" si="37"/>
        <v>0</v>
      </c>
      <c r="AY20" s="175">
        <f t="shared" si="38"/>
        <v>0</v>
      </c>
      <c r="AZ20" s="175">
        <f t="shared" si="39"/>
        <v>0</v>
      </c>
      <c r="BA20" s="175">
        <f t="shared" si="40"/>
        <v>0</v>
      </c>
      <c r="BB20" s="175">
        <f t="shared" si="41"/>
        <v>0</v>
      </c>
      <c r="BC20" s="175">
        <f t="shared" si="42"/>
        <v>0</v>
      </c>
      <c r="BD20" s="175">
        <f t="shared" si="43"/>
        <v>0</v>
      </c>
      <c r="BE20" s="175">
        <f t="shared" si="44"/>
        <v>0</v>
      </c>
      <c r="BF20" s="175">
        <f t="shared" si="45"/>
        <v>0</v>
      </c>
    </row>
    <row r="21" spans="1:58" s="162" customFormat="1" ht="21.75" customHeight="1" x14ac:dyDescent="0.15">
      <c r="A21" s="176">
        <f>IF(G21=3,MAX($A$14:A20)+1,0)</f>
        <v>0</v>
      </c>
      <c r="B21" s="21"/>
      <c r="C21" s="5"/>
      <c r="D21" s="6"/>
      <c r="E21" s="7"/>
      <c r="F21" s="177">
        <f t="shared" si="13"/>
        <v>0</v>
      </c>
      <c r="G21" s="178">
        <f t="shared" si="14"/>
        <v>0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9"/>
      <c r="T21" s="187"/>
      <c r="U21" s="188"/>
      <c r="V21" s="189"/>
      <c r="W21" s="188"/>
      <c r="X21" s="189"/>
      <c r="Y21" s="190"/>
      <c r="Z21" s="181">
        <f t="shared" si="15"/>
        <v>0</v>
      </c>
      <c r="AB21" s="175">
        <f t="shared" si="16"/>
        <v>0</v>
      </c>
      <c r="AC21" s="175">
        <f t="shared" si="17"/>
        <v>0</v>
      </c>
      <c r="AD21" s="175">
        <f t="shared" si="18"/>
        <v>0</v>
      </c>
      <c r="AE21" s="175">
        <f t="shared" si="19"/>
        <v>0</v>
      </c>
      <c r="AF21" s="175">
        <f t="shared" si="20"/>
        <v>0</v>
      </c>
      <c r="AG21" s="175">
        <f t="shared" si="21"/>
        <v>0</v>
      </c>
      <c r="AH21" s="175">
        <f t="shared" si="22"/>
        <v>0</v>
      </c>
      <c r="AI21" s="175">
        <f t="shared" si="23"/>
        <v>0</v>
      </c>
      <c r="AJ21" s="175">
        <f t="shared" si="24"/>
        <v>0</v>
      </c>
      <c r="AK21" s="175">
        <f t="shared" si="25"/>
        <v>0</v>
      </c>
      <c r="AL21" s="175">
        <f t="shared" si="26"/>
        <v>0</v>
      </c>
      <c r="AM21" s="175">
        <f t="shared" si="27"/>
        <v>0</v>
      </c>
      <c r="AN21" s="175">
        <f t="shared" si="28"/>
        <v>0</v>
      </c>
      <c r="AO21" s="175">
        <f t="shared" si="29"/>
        <v>0</v>
      </c>
      <c r="AP21" s="175">
        <f t="shared" si="30"/>
        <v>0</v>
      </c>
      <c r="AR21" s="175">
        <f t="shared" si="31"/>
        <v>0</v>
      </c>
      <c r="AS21" s="175">
        <f t="shared" si="32"/>
        <v>0</v>
      </c>
      <c r="AT21" s="175">
        <f t="shared" si="33"/>
        <v>0</v>
      </c>
      <c r="AU21" s="175">
        <f t="shared" si="34"/>
        <v>0</v>
      </c>
      <c r="AV21" s="175">
        <f t="shared" si="35"/>
        <v>0</v>
      </c>
      <c r="AW21" s="175">
        <f t="shared" si="36"/>
        <v>0</v>
      </c>
      <c r="AX21" s="175">
        <f t="shared" si="37"/>
        <v>0</v>
      </c>
      <c r="AY21" s="175">
        <f t="shared" si="38"/>
        <v>0</v>
      </c>
      <c r="AZ21" s="175">
        <f t="shared" si="39"/>
        <v>0</v>
      </c>
      <c r="BA21" s="175">
        <f t="shared" si="40"/>
        <v>0</v>
      </c>
      <c r="BB21" s="175">
        <f t="shared" si="41"/>
        <v>0</v>
      </c>
      <c r="BC21" s="175">
        <f t="shared" si="42"/>
        <v>0</v>
      </c>
      <c r="BD21" s="175">
        <f t="shared" si="43"/>
        <v>0</v>
      </c>
      <c r="BE21" s="175">
        <f t="shared" si="44"/>
        <v>0</v>
      </c>
      <c r="BF21" s="175">
        <f t="shared" si="45"/>
        <v>0</v>
      </c>
    </row>
    <row r="22" spans="1:58" s="162" customFormat="1" ht="21.75" customHeight="1" x14ac:dyDescent="0.15">
      <c r="A22" s="176">
        <f>IF(G22=3,MAX($A$14:A21)+1,0)</f>
        <v>0</v>
      </c>
      <c r="B22" s="21"/>
      <c r="C22" s="5"/>
      <c r="D22" s="6"/>
      <c r="E22" s="7"/>
      <c r="F22" s="177">
        <f t="shared" si="13"/>
        <v>0</v>
      </c>
      <c r="G22" s="178">
        <f t="shared" si="14"/>
        <v>0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9"/>
      <c r="T22" s="187"/>
      <c r="U22" s="188"/>
      <c r="V22" s="189"/>
      <c r="W22" s="188"/>
      <c r="X22" s="189"/>
      <c r="Y22" s="190"/>
      <c r="Z22" s="181">
        <f t="shared" si="15"/>
        <v>0</v>
      </c>
      <c r="AB22" s="175">
        <f t="shared" si="16"/>
        <v>0</v>
      </c>
      <c r="AC22" s="175">
        <f t="shared" si="17"/>
        <v>0</v>
      </c>
      <c r="AD22" s="175">
        <f t="shared" si="18"/>
        <v>0</v>
      </c>
      <c r="AE22" s="175">
        <f t="shared" si="19"/>
        <v>0</v>
      </c>
      <c r="AF22" s="175">
        <f t="shared" si="20"/>
        <v>0</v>
      </c>
      <c r="AG22" s="175">
        <f t="shared" si="21"/>
        <v>0</v>
      </c>
      <c r="AH22" s="175">
        <f t="shared" si="22"/>
        <v>0</v>
      </c>
      <c r="AI22" s="175">
        <f t="shared" si="23"/>
        <v>0</v>
      </c>
      <c r="AJ22" s="175">
        <f t="shared" si="24"/>
        <v>0</v>
      </c>
      <c r="AK22" s="175">
        <f t="shared" si="25"/>
        <v>0</v>
      </c>
      <c r="AL22" s="175">
        <f t="shared" si="26"/>
        <v>0</v>
      </c>
      <c r="AM22" s="175">
        <f t="shared" si="27"/>
        <v>0</v>
      </c>
      <c r="AN22" s="175">
        <f t="shared" si="28"/>
        <v>0</v>
      </c>
      <c r="AO22" s="175">
        <f t="shared" si="29"/>
        <v>0</v>
      </c>
      <c r="AP22" s="175">
        <f t="shared" si="30"/>
        <v>0</v>
      </c>
      <c r="AR22" s="175">
        <f t="shared" si="31"/>
        <v>0</v>
      </c>
      <c r="AS22" s="175">
        <f t="shared" si="32"/>
        <v>0</v>
      </c>
      <c r="AT22" s="175">
        <f t="shared" si="33"/>
        <v>0</v>
      </c>
      <c r="AU22" s="175">
        <f t="shared" si="34"/>
        <v>0</v>
      </c>
      <c r="AV22" s="175">
        <f t="shared" si="35"/>
        <v>0</v>
      </c>
      <c r="AW22" s="175">
        <f t="shared" si="36"/>
        <v>0</v>
      </c>
      <c r="AX22" s="175">
        <f t="shared" si="37"/>
        <v>0</v>
      </c>
      <c r="AY22" s="175">
        <f t="shared" si="38"/>
        <v>0</v>
      </c>
      <c r="AZ22" s="175">
        <f t="shared" si="39"/>
        <v>0</v>
      </c>
      <c r="BA22" s="175">
        <f t="shared" si="40"/>
        <v>0</v>
      </c>
      <c r="BB22" s="175">
        <f t="shared" si="41"/>
        <v>0</v>
      </c>
      <c r="BC22" s="175">
        <f t="shared" si="42"/>
        <v>0</v>
      </c>
      <c r="BD22" s="175">
        <f t="shared" si="43"/>
        <v>0</v>
      </c>
      <c r="BE22" s="175">
        <f t="shared" si="44"/>
        <v>0</v>
      </c>
      <c r="BF22" s="175">
        <f t="shared" si="45"/>
        <v>0</v>
      </c>
    </row>
    <row r="23" spans="1:58" s="162" customFormat="1" ht="21.75" customHeight="1" x14ac:dyDescent="0.15">
      <c r="A23" s="176">
        <f>IF(G23=3,MAX($A$14:A22)+1,0)</f>
        <v>0</v>
      </c>
      <c r="B23" s="21"/>
      <c r="C23" s="5"/>
      <c r="D23" s="6"/>
      <c r="E23" s="7"/>
      <c r="F23" s="177">
        <f t="shared" si="13"/>
        <v>0</v>
      </c>
      <c r="G23" s="178">
        <f t="shared" si="14"/>
        <v>0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9"/>
      <c r="T23" s="187"/>
      <c r="U23" s="188"/>
      <c r="V23" s="189"/>
      <c r="W23" s="188"/>
      <c r="X23" s="189"/>
      <c r="Y23" s="190"/>
      <c r="Z23" s="181">
        <f t="shared" si="15"/>
        <v>0</v>
      </c>
      <c r="AB23" s="175">
        <f t="shared" si="16"/>
        <v>0</v>
      </c>
      <c r="AC23" s="175">
        <f t="shared" si="17"/>
        <v>0</v>
      </c>
      <c r="AD23" s="175">
        <f t="shared" si="18"/>
        <v>0</v>
      </c>
      <c r="AE23" s="175">
        <f t="shared" si="19"/>
        <v>0</v>
      </c>
      <c r="AF23" s="175">
        <f t="shared" si="20"/>
        <v>0</v>
      </c>
      <c r="AG23" s="175">
        <f t="shared" si="21"/>
        <v>0</v>
      </c>
      <c r="AH23" s="175">
        <f t="shared" si="22"/>
        <v>0</v>
      </c>
      <c r="AI23" s="175">
        <f t="shared" si="23"/>
        <v>0</v>
      </c>
      <c r="AJ23" s="175">
        <f t="shared" si="24"/>
        <v>0</v>
      </c>
      <c r="AK23" s="175">
        <f t="shared" si="25"/>
        <v>0</v>
      </c>
      <c r="AL23" s="175">
        <f t="shared" si="26"/>
        <v>0</v>
      </c>
      <c r="AM23" s="175">
        <f t="shared" si="27"/>
        <v>0</v>
      </c>
      <c r="AN23" s="175">
        <f t="shared" si="28"/>
        <v>0</v>
      </c>
      <c r="AO23" s="175">
        <f t="shared" si="29"/>
        <v>0</v>
      </c>
      <c r="AP23" s="175">
        <f t="shared" si="30"/>
        <v>0</v>
      </c>
      <c r="AR23" s="175">
        <f t="shared" si="31"/>
        <v>0</v>
      </c>
      <c r="AS23" s="175">
        <f t="shared" si="32"/>
        <v>0</v>
      </c>
      <c r="AT23" s="175">
        <f t="shared" si="33"/>
        <v>0</v>
      </c>
      <c r="AU23" s="175">
        <f t="shared" si="34"/>
        <v>0</v>
      </c>
      <c r="AV23" s="175">
        <f t="shared" si="35"/>
        <v>0</v>
      </c>
      <c r="AW23" s="175">
        <f t="shared" si="36"/>
        <v>0</v>
      </c>
      <c r="AX23" s="175">
        <f t="shared" si="37"/>
        <v>0</v>
      </c>
      <c r="AY23" s="175">
        <f t="shared" si="38"/>
        <v>0</v>
      </c>
      <c r="AZ23" s="175">
        <f t="shared" si="39"/>
        <v>0</v>
      </c>
      <c r="BA23" s="175">
        <f t="shared" si="40"/>
        <v>0</v>
      </c>
      <c r="BB23" s="175">
        <f t="shared" si="41"/>
        <v>0</v>
      </c>
      <c r="BC23" s="175">
        <f t="shared" si="42"/>
        <v>0</v>
      </c>
      <c r="BD23" s="175">
        <f t="shared" si="43"/>
        <v>0</v>
      </c>
      <c r="BE23" s="175">
        <f t="shared" si="44"/>
        <v>0</v>
      </c>
      <c r="BF23" s="175">
        <f t="shared" si="45"/>
        <v>0</v>
      </c>
    </row>
    <row r="24" spans="1:58" s="162" customFormat="1" ht="21.75" customHeight="1" x14ac:dyDescent="0.15">
      <c r="A24" s="176">
        <f>IF(G24=3,MAX($A$14:A23)+1,0)</f>
        <v>0</v>
      </c>
      <c r="B24" s="21"/>
      <c r="C24" s="5"/>
      <c r="D24" s="6"/>
      <c r="E24" s="7"/>
      <c r="F24" s="177">
        <f t="shared" si="13"/>
        <v>0</v>
      </c>
      <c r="G24" s="178">
        <f t="shared" si="14"/>
        <v>0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9"/>
      <c r="T24" s="187"/>
      <c r="U24" s="188"/>
      <c r="V24" s="189"/>
      <c r="W24" s="188"/>
      <c r="X24" s="189"/>
      <c r="Y24" s="190"/>
      <c r="Z24" s="181">
        <f t="shared" si="15"/>
        <v>0</v>
      </c>
      <c r="AB24" s="175">
        <f t="shared" si="16"/>
        <v>0</v>
      </c>
      <c r="AC24" s="175">
        <f t="shared" si="17"/>
        <v>0</v>
      </c>
      <c r="AD24" s="175">
        <f t="shared" si="18"/>
        <v>0</v>
      </c>
      <c r="AE24" s="175">
        <f t="shared" si="19"/>
        <v>0</v>
      </c>
      <c r="AF24" s="175">
        <f t="shared" si="20"/>
        <v>0</v>
      </c>
      <c r="AG24" s="175">
        <f t="shared" si="21"/>
        <v>0</v>
      </c>
      <c r="AH24" s="175">
        <f t="shared" si="22"/>
        <v>0</v>
      </c>
      <c r="AI24" s="175">
        <f t="shared" si="23"/>
        <v>0</v>
      </c>
      <c r="AJ24" s="175">
        <f t="shared" si="24"/>
        <v>0</v>
      </c>
      <c r="AK24" s="175">
        <f t="shared" si="25"/>
        <v>0</v>
      </c>
      <c r="AL24" s="175">
        <f t="shared" si="26"/>
        <v>0</v>
      </c>
      <c r="AM24" s="175">
        <f t="shared" si="27"/>
        <v>0</v>
      </c>
      <c r="AN24" s="175">
        <f t="shared" si="28"/>
        <v>0</v>
      </c>
      <c r="AO24" s="175">
        <f t="shared" si="29"/>
        <v>0</v>
      </c>
      <c r="AP24" s="175">
        <f t="shared" si="30"/>
        <v>0</v>
      </c>
      <c r="AR24" s="175">
        <f t="shared" si="31"/>
        <v>0</v>
      </c>
      <c r="AS24" s="175">
        <f t="shared" si="32"/>
        <v>0</v>
      </c>
      <c r="AT24" s="175">
        <f t="shared" si="33"/>
        <v>0</v>
      </c>
      <c r="AU24" s="175">
        <f t="shared" si="34"/>
        <v>0</v>
      </c>
      <c r="AV24" s="175">
        <f t="shared" si="35"/>
        <v>0</v>
      </c>
      <c r="AW24" s="175">
        <f t="shared" si="36"/>
        <v>0</v>
      </c>
      <c r="AX24" s="175">
        <f t="shared" si="37"/>
        <v>0</v>
      </c>
      <c r="AY24" s="175">
        <f t="shared" si="38"/>
        <v>0</v>
      </c>
      <c r="AZ24" s="175">
        <f t="shared" si="39"/>
        <v>0</v>
      </c>
      <c r="BA24" s="175">
        <f t="shared" si="40"/>
        <v>0</v>
      </c>
      <c r="BB24" s="175">
        <f t="shared" si="41"/>
        <v>0</v>
      </c>
      <c r="BC24" s="175">
        <f t="shared" si="42"/>
        <v>0</v>
      </c>
      <c r="BD24" s="175">
        <f t="shared" si="43"/>
        <v>0</v>
      </c>
      <c r="BE24" s="175">
        <f t="shared" si="44"/>
        <v>0</v>
      </c>
      <c r="BF24" s="175">
        <f t="shared" si="45"/>
        <v>0</v>
      </c>
    </row>
    <row r="25" spans="1:58" s="162" customFormat="1" ht="21.75" customHeight="1" x14ac:dyDescent="0.15">
      <c r="A25" s="176">
        <f>IF(G25=3,MAX($A$14:A24)+1,0)</f>
        <v>0</v>
      </c>
      <c r="B25" s="21"/>
      <c r="C25" s="5"/>
      <c r="D25" s="6"/>
      <c r="E25" s="7"/>
      <c r="F25" s="177">
        <f t="shared" si="13"/>
        <v>0</v>
      </c>
      <c r="G25" s="178">
        <f t="shared" si="14"/>
        <v>0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9"/>
      <c r="T25" s="187"/>
      <c r="U25" s="188"/>
      <c r="V25" s="189"/>
      <c r="W25" s="188"/>
      <c r="X25" s="189"/>
      <c r="Y25" s="190"/>
      <c r="Z25" s="181">
        <f t="shared" si="15"/>
        <v>0</v>
      </c>
      <c r="AB25" s="175">
        <f t="shared" si="16"/>
        <v>0</v>
      </c>
      <c r="AC25" s="175">
        <f t="shared" si="17"/>
        <v>0</v>
      </c>
      <c r="AD25" s="175">
        <f t="shared" si="18"/>
        <v>0</v>
      </c>
      <c r="AE25" s="175">
        <f t="shared" si="19"/>
        <v>0</v>
      </c>
      <c r="AF25" s="175">
        <f t="shared" si="20"/>
        <v>0</v>
      </c>
      <c r="AG25" s="175">
        <f t="shared" si="21"/>
        <v>0</v>
      </c>
      <c r="AH25" s="175">
        <f t="shared" si="22"/>
        <v>0</v>
      </c>
      <c r="AI25" s="175">
        <f t="shared" si="23"/>
        <v>0</v>
      </c>
      <c r="AJ25" s="175">
        <f t="shared" si="24"/>
        <v>0</v>
      </c>
      <c r="AK25" s="175">
        <f t="shared" si="25"/>
        <v>0</v>
      </c>
      <c r="AL25" s="175">
        <f t="shared" si="26"/>
        <v>0</v>
      </c>
      <c r="AM25" s="175">
        <f t="shared" si="27"/>
        <v>0</v>
      </c>
      <c r="AN25" s="175">
        <f t="shared" si="28"/>
        <v>0</v>
      </c>
      <c r="AO25" s="175">
        <f t="shared" si="29"/>
        <v>0</v>
      </c>
      <c r="AP25" s="175">
        <f t="shared" si="30"/>
        <v>0</v>
      </c>
      <c r="AR25" s="175">
        <f t="shared" si="31"/>
        <v>0</v>
      </c>
      <c r="AS25" s="175">
        <f t="shared" si="32"/>
        <v>0</v>
      </c>
      <c r="AT25" s="175">
        <f t="shared" si="33"/>
        <v>0</v>
      </c>
      <c r="AU25" s="175">
        <f t="shared" si="34"/>
        <v>0</v>
      </c>
      <c r="AV25" s="175">
        <f t="shared" si="35"/>
        <v>0</v>
      </c>
      <c r="AW25" s="175">
        <f t="shared" si="36"/>
        <v>0</v>
      </c>
      <c r="AX25" s="175">
        <f t="shared" si="37"/>
        <v>0</v>
      </c>
      <c r="AY25" s="175">
        <f t="shared" si="38"/>
        <v>0</v>
      </c>
      <c r="AZ25" s="175">
        <f t="shared" si="39"/>
        <v>0</v>
      </c>
      <c r="BA25" s="175">
        <f t="shared" si="40"/>
        <v>0</v>
      </c>
      <c r="BB25" s="175">
        <f t="shared" si="41"/>
        <v>0</v>
      </c>
      <c r="BC25" s="175">
        <f t="shared" si="42"/>
        <v>0</v>
      </c>
      <c r="BD25" s="175">
        <f t="shared" si="43"/>
        <v>0</v>
      </c>
      <c r="BE25" s="175">
        <f t="shared" si="44"/>
        <v>0</v>
      </c>
      <c r="BF25" s="175">
        <f t="shared" si="45"/>
        <v>0</v>
      </c>
    </row>
    <row r="26" spans="1:58" ht="21.75" customHeight="1" x14ac:dyDescent="0.15">
      <c r="A26" s="176">
        <f>IF(G26=3,MAX($A$14:A25)+1,0)</f>
        <v>0</v>
      </c>
      <c r="B26" s="22"/>
      <c r="C26" s="16"/>
      <c r="D26" s="10"/>
      <c r="E26" s="11"/>
      <c r="F26" s="179">
        <f t="shared" si="13"/>
        <v>0</v>
      </c>
      <c r="G26" s="180">
        <f t="shared" si="14"/>
        <v>0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91"/>
      <c r="U26" s="192"/>
      <c r="V26" s="193"/>
      <c r="W26" s="192"/>
      <c r="X26" s="193"/>
      <c r="Y26" s="194"/>
      <c r="Z26" s="182">
        <f t="shared" si="15"/>
        <v>0</v>
      </c>
      <c r="AB26" s="176">
        <f t="shared" si="16"/>
        <v>0</v>
      </c>
      <c r="AC26" s="176">
        <f t="shared" si="17"/>
        <v>0</v>
      </c>
      <c r="AD26" s="176">
        <f t="shared" si="18"/>
        <v>0</v>
      </c>
      <c r="AE26" s="176">
        <f t="shared" si="19"/>
        <v>0</v>
      </c>
      <c r="AF26" s="176">
        <f t="shared" si="20"/>
        <v>0</v>
      </c>
      <c r="AG26" s="176">
        <f t="shared" si="21"/>
        <v>0</v>
      </c>
      <c r="AH26" s="176">
        <f t="shared" si="22"/>
        <v>0</v>
      </c>
      <c r="AI26" s="176">
        <f t="shared" si="23"/>
        <v>0</v>
      </c>
      <c r="AJ26" s="176">
        <f t="shared" si="24"/>
        <v>0</v>
      </c>
      <c r="AK26" s="176">
        <f t="shared" si="25"/>
        <v>0</v>
      </c>
      <c r="AL26" s="176">
        <f t="shared" si="26"/>
        <v>0</v>
      </c>
      <c r="AM26" s="176">
        <f t="shared" si="27"/>
        <v>0</v>
      </c>
      <c r="AN26" s="176">
        <f t="shared" si="28"/>
        <v>0</v>
      </c>
      <c r="AO26" s="176">
        <f t="shared" si="29"/>
        <v>0</v>
      </c>
      <c r="AP26" s="176">
        <f t="shared" si="30"/>
        <v>0</v>
      </c>
      <c r="AR26" s="176">
        <f t="shared" si="31"/>
        <v>0</v>
      </c>
      <c r="AS26" s="176">
        <f t="shared" si="32"/>
        <v>0</v>
      </c>
      <c r="AT26" s="176">
        <f t="shared" si="33"/>
        <v>0</v>
      </c>
      <c r="AU26" s="176">
        <f t="shared" si="34"/>
        <v>0</v>
      </c>
      <c r="AV26" s="176">
        <f t="shared" si="35"/>
        <v>0</v>
      </c>
      <c r="AW26" s="176">
        <f t="shared" si="36"/>
        <v>0</v>
      </c>
      <c r="AX26" s="176">
        <f t="shared" si="37"/>
        <v>0</v>
      </c>
      <c r="AY26" s="176">
        <f t="shared" si="38"/>
        <v>0</v>
      </c>
      <c r="AZ26" s="176">
        <f t="shared" si="39"/>
        <v>0</v>
      </c>
      <c r="BA26" s="176">
        <f t="shared" si="40"/>
        <v>0</v>
      </c>
      <c r="BB26" s="176">
        <f t="shared" si="41"/>
        <v>0</v>
      </c>
      <c r="BC26" s="176">
        <f t="shared" si="42"/>
        <v>0</v>
      </c>
      <c r="BD26" s="176">
        <f t="shared" si="43"/>
        <v>0</v>
      </c>
      <c r="BE26" s="176">
        <f t="shared" si="44"/>
        <v>0</v>
      </c>
      <c r="BF26" s="176">
        <f t="shared" si="45"/>
        <v>0</v>
      </c>
    </row>
    <row r="27" spans="1:58" ht="21.75" customHeight="1" x14ac:dyDescent="0.15">
      <c r="A27" s="176">
        <f>IF(G27=3,MAX($A$14:A26)+1,0)</f>
        <v>0</v>
      </c>
      <c r="B27" s="22"/>
      <c r="C27" s="16"/>
      <c r="D27" s="10"/>
      <c r="E27" s="11"/>
      <c r="F27" s="179">
        <f t="shared" si="13"/>
        <v>0</v>
      </c>
      <c r="G27" s="180">
        <f t="shared" si="14"/>
        <v>0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91"/>
      <c r="U27" s="192"/>
      <c r="V27" s="193"/>
      <c r="W27" s="192"/>
      <c r="X27" s="193"/>
      <c r="Y27" s="194"/>
      <c r="Z27" s="182">
        <f t="shared" si="15"/>
        <v>0</v>
      </c>
      <c r="AB27" s="176">
        <f t="shared" si="16"/>
        <v>0</v>
      </c>
      <c r="AC27" s="176">
        <f t="shared" si="17"/>
        <v>0</v>
      </c>
      <c r="AD27" s="176">
        <f t="shared" si="18"/>
        <v>0</v>
      </c>
      <c r="AE27" s="176">
        <f t="shared" si="19"/>
        <v>0</v>
      </c>
      <c r="AF27" s="176">
        <f t="shared" si="20"/>
        <v>0</v>
      </c>
      <c r="AG27" s="176">
        <f t="shared" si="21"/>
        <v>0</v>
      </c>
      <c r="AH27" s="176">
        <f t="shared" si="22"/>
        <v>0</v>
      </c>
      <c r="AI27" s="176">
        <f t="shared" si="23"/>
        <v>0</v>
      </c>
      <c r="AJ27" s="176">
        <f t="shared" si="24"/>
        <v>0</v>
      </c>
      <c r="AK27" s="176">
        <f t="shared" si="25"/>
        <v>0</v>
      </c>
      <c r="AL27" s="176">
        <f t="shared" si="26"/>
        <v>0</v>
      </c>
      <c r="AM27" s="176">
        <f t="shared" si="27"/>
        <v>0</v>
      </c>
      <c r="AN27" s="176">
        <f t="shared" si="28"/>
        <v>0</v>
      </c>
      <c r="AO27" s="176">
        <f t="shared" si="29"/>
        <v>0</v>
      </c>
      <c r="AP27" s="176">
        <f t="shared" si="30"/>
        <v>0</v>
      </c>
      <c r="AR27" s="176">
        <f t="shared" si="31"/>
        <v>0</v>
      </c>
      <c r="AS27" s="176">
        <f t="shared" si="32"/>
        <v>0</v>
      </c>
      <c r="AT27" s="176">
        <f t="shared" si="33"/>
        <v>0</v>
      </c>
      <c r="AU27" s="176">
        <f t="shared" si="34"/>
        <v>0</v>
      </c>
      <c r="AV27" s="176">
        <f t="shared" si="35"/>
        <v>0</v>
      </c>
      <c r="AW27" s="176">
        <f t="shared" si="36"/>
        <v>0</v>
      </c>
      <c r="AX27" s="176">
        <f t="shared" si="37"/>
        <v>0</v>
      </c>
      <c r="AY27" s="176">
        <f t="shared" si="38"/>
        <v>0</v>
      </c>
      <c r="AZ27" s="176">
        <f t="shared" si="39"/>
        <v>0</v>
      </c>
      <c r="BA27" s="176">
        <f t="shared" si="40"/>
        <v>0</v>
      </c>
      <c r="BB27" s="176">
        <f t="shared" si="41"/>
        <v>0</v>
      </c>
      <c r="BC27" s="176">
        <f t="shared" si="42"/>
        <v>0</v>
      </c>
      <c r="BD27" s="176">
        <f t="shared" si="43"/>
        <v>0</v>
      </c>
      <c r="BE27" s="176">
        <f t="shared" si="44"/>
        <v>0</v>
      </c>
      <c r="BF27" s="176">
        <f t="shared" si="45"/>
        <v>0</v>
      </c>
    </row>
    <row r="28" spans="1:58" ht="21.75" customHeight="1" x14ac:dyDescent="0.15">
      <c r="A28" s="176">
        <f>IF(G28=3,MAX($A$14:A27)+1,0)</f>
        <v>0</v>
      </c>
      <c r="B28" s="22"/>
      <c r="C28" s="16"/>
      <c r="D28" s="10"/>
      <c r="E28" s="11"/>
      <c r="F28" s="179">
        <f t="shared" si="13"/>
        <v>0</v>
      </c>
      <c r="G28" s="180">
        <f t="shared" si="14"/>
        <v>0</v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3"/>
      <c r="T28" s="191"/>
      <c r="U28" s="192"/>
      <c r="V28" s="193"/>
      <c r="W28" s="192"/>
      <c r="X28" s="193"/>
      <c r="Y28" s="194"/>
      <c r="Z28" s="182">
        <f t="shared" si="15"/>
        <v>0</v>
      </c>
      <c r="AB28" s="176">
        <f t="shared" si="16"/>
        <v>0</v>
      </c>
      <c r="AC28" s="176">
        <f t="shared" si="17"/>
        <v>0</v>
      </c>
      <c r="AD28" s="176">
        <f t="shared" si="18"/>
        <v>0</v>
      </c>
      <c r="AE28" s="176">
        <f t="shared" si="19"/>
        <v>0</v>
      </c>
      <c r="AF28" s="176">
        <f t="shared" si="20"/>
        <v>0</v>
      </c>
      <c r="AG28" s="176">
        <f t="shared" si="21"/>
        <v>0</v>
      </c>
      <c r="AH28" s="176">
        <f t="shared" si="22"/>
        <v>0</v>
      </c>
      <c r="AI28" s="176">
        <f t="shared" si="23"/>
        <v>0</v>
      </c>
      <c r="AJ28" s="176">
        <f t="shared" si="24"/>
        <v>0</v>
      </c>
      <c r="AK28" s="176">
        <f t="shared" si="25"/>
        <v>0</v>
      </c>
      <c r="AL28" s="176">
        <f t="shared" si="26"/>
        <v>0</v>
      </c>
      <c r="AM28" s="176">
        <f t="shared" si="27"/>
        <v>0</v>
      </c>
      <c r="AN28" s="176">
        <f t="shared" si="28"/>
        <v>0</v>
      </c>
      <c r="AO28" s="176">
        <f t="shared" si="29"/>
        <v>0</v>
      </c>
      <c r="AP28" s="176">
        <f t="shared" si="30"/>
        <v>0</v>
      </c>
      <c r="AR28" s="176">
        <f t="shared" si="31"/>
        <v>0</v>
      </c>
      <c r="AS28" s="176">
        <f t="shared" si="32"/>
        <v>0</v>
      </c>
      <c r="AT28" s="176">
        <f t="shared" si="33"/>
        <v>0</v>
      </c>
      <c r="AU28" s="176">
        <f t="shared" si="34"/>
        <v>0</v>
      </c>
      <c r="AV28" s="176">
        <f t="shared" si="35"/>
        <v>0</v>
      </c>
      <c r="AW28" s="176">
        <f t="shared" si="36"/>
        <v>0</v>
      </c>
      <c r="AX28" s="176">
        <f t="shared" si="37"/>
        <v>0</v>
      </c>
      <c r="AY28" s="176">
        <f t="shared" si="38"/>
        <v>0</v>
      </c>
      <c r="AZ28" s="176">
        <f t="shared" si="39"/>
        <v>0</v>
      </c>
      <c r="BA28" s="176">
        <f t="shared" si="40"/>
        <v>0</v>
      </c>
      <c r="BB28" s="176">
        <f t="shared" si="41"/>
        <v>0</v>
      </c>
      <c r="BC28" s="176">
        <f t="shared" si="42"/>
        <v>0</v>
      </c>
      <c r="BD28" s="176">
        <f t="shared" si="43"/>
        <v>0</v>
      </c>
      <c r="BE28" s="176">
        <f t="shared" si="44"/>
        <v>0</v>
      </c>
      <c r="BF28" s="176">
        <f t="shared" si="45"/>
        <v>0</v>
      </c>
    </row>
    <row r="29" spans="1:58" ht="21.75" customHeight="1" x14ac:dyDescent="0.15">
      <c r="A29" s="176">
        <f>IF(G29=3,MAX($A$14:A28)+1,0)</f>
        <v>0</v>
      </c>
      <c r="B29" s="22"/>
      <c r="C29" s="16"/>
      <c r="D29" s="10"/>
      <c r="E29" s="11"/>
      <c r="F29" s="179">
        <f t="shared" si="13"/>
        <v>0</v>
      </c>
      <c r="G29" s="180">
        <f t="shared" si="14"/>
        <v>0</v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91"/>
      <c r="U29" s="192"/>
      <c r="V29" s="193"/>
      <c r="W29" s="192"/>
      <c r="X29" s="193"/>
      <c r="Y29" s="194"/>
      <c r="Z29" s="182">
        <f t="shared" si="15"/>
        <v>0</v>
      </c>
      <c r="AB29" s="176">
        <f t="shared" si="16"/>
        <v>0</v>
      </c>
      <c r="AC29" s="176">
        <f t="shared" si="17"/>
        <v>0</v>
      </c>
      <c r="AD29" s="176">
        <f t="shared" si="18"/>
        <v>0</v>
      </c>
      <c r="AE29" s="176">
        <f t="shared" si="19"/>
        <v>0</v>
      </c>
      <c r="AF29" s="176">
        <f t="shared" si="20"/>
        <v>0</v>
      </c>
      <c r="AG29" s="176">
        <f t="shared" si="21"/>
        <v>0</v>
      </c>
      <c r="AH29" s="176">
        <f t="shared" si="22"/>
        <v>0</v>
      </c>
      <c r="AI29" s="176">
        <f t="shared" si="23"/>
        <v>0</v>
      </c>
      <c r="AJ29" s="176">
        <f t="shared" si="24"/>
        <v>0</v>
      </c>
      <c r="AK29" s="176">
        <f t="shared" si="25"/>
        <v>0</v>
      </c>
      <c r="AL29" s="176">
        <f t="shared" si="26"/>
        <v>0</v>
      </c>
      <c r="AM29" s="176">
        <f t="shared" si="27"/>
        <v>0</v>
      </c>
      <c r="AN29" s="176">
        <f t="shared" si="28"/>
        <v>0</v>
      </c>
      <c r="AO29" s="176">
        <f t="shared" si="29"/>
        <v>0</v>
      </c>
      <c r="AP29" s="176">
        <f t="shared" si="30"/>
        <v>0</v>
      </c>
      <c r="AR29" s="176">
        <f t="shared" si="31"/>
        <v>0</v>
      </c>
      <c r="AS29" s="176">
        <f t="shared" si="32"/>
        <v>0</v>
      </c>
      <c r="AT29" s="176">
        <f t="shared" si="33"/>
        <v>0</v>
      </c>
      <c r="AU29" s="176">
        <f t="shared" si="34"/>
        <v>0</v>
      </c>
      <c r="AV29" s="176">
        <f t="shared" si="35"/>
        <v>0</v>
      </c>
      <c r="AW29" s="176">
        <f t="shared" si="36"/>
        <v>0</v>
      </c>
      <c r="AX29" s="176">
        <f t="shared" si="37"/>
        <v>0</v>
      </c>
      <c r="AY29" s="176">
        <f t="shared" si="38"/>
        <v>0</v>
      </c>
      <c r="AZ29" s="176">
        <f t="shared" si="39"/>
        <v>0</v>
      </c>
      <c r="BA29" s="176">
        <f t="shared" si="40"/>
        <v>0</v>
      </c>
      <c r="BB29" s="176">
        <f t="shared" si="41"/>
        <v>0</v>
      </c>
      <c r="BC29" s="176">
        <f t="shared" si="42"/>
        <v>0</v>
      </c>
      <c r="BD29" s="176">
        <f t="shared" si="43"/>
        <v>0</v>
      </c>
      <c r="BE29" s="176">
        <f t="shared" si="44"/>
        <v>0</v>
      </c>
      <c r="BF29" s="176">
        <f t="shared" si="45"/>
        <v>0</v>
      </c>
    </row>
    <row r="30" spans="1:58" ht="21.75" customHeight="1" x14ac:dyDescent="0.15">
      <c r="A30" s="176">
        <f>IF(G30=3,MAX($A$14:A29)+1,0)</f>
        <v>0</v>
      </c>
      <c r="B30" s="22"/>
      <c r="C30" s="16"/>
      <c r="D30" s="10"/>
      <c r="E30" s="11"/>
      <c r="F30" s="179">
        <f t="shared" si="13"/>
        <v>0</v>
      </c>
      <c r="G30" s="180">
        <f t="shared" si="14"/>
        <v>0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91"/>
      <c r="U30" s="192"/>
      <c r="V30" s="193"/>
      <c r="W30" s="192"/>
      <c r="X30" s="193"/>
      <c r="Y30" s="194"/>
      <c r="Z30" s="182">
        <f t="shared" si="15"/>
        <v>0</v>
      </c>
      <c r="AB30" s="176">
        <f t="shared" si="16"/>
        <v>0</v>
      </c>
      <c r="AC30" s="176">
        <f t="shared" si="17"/>
        <v>0</v>
      </c>
      <c r="AD30" s="176">
        <f t="shared" si="18"/>
        <v>0</v>
      </c>
      <c r="AE30" s="176">
        <f t="shared" si="19"/>
        <v>0</v>
      </c>
      <c r="AF30" s="176">
        <f t="shared" si="20"/>
        <v>0</v>
      </c>
      <c r="AG30" s="176">
        <f t="shared" si="21"/>
        <v>0</v>
      </c>
      <c r="AH30" s="176">
        <f t="shared" si="22"/>
        <v>0</v>
      </c>
      <c r="AI30" s="176">
        <f t="shared" si="23"/>
        <v>0</v>
      </c>
      <c r="AJ30" s="176">
        <f t="shared" si="24"/>
        <v>0</v>
      </c>
      <c r="AK30" s="176">
        <f t="shared" si="25"/>
        <v>0</v>
      </c>
      <c r="AL30" s="176">
        <f t="shared" si="26"/>
        <v>0</v>
      </c>
      <c r="AM30" s="176">
        <f t="shared" si="27"/>
        <v>0</v>
      </c>
      <c r="AN30" s="176">
        <f t="shared" si="28"/>
        <v>0</v>
      </c>
      <c r="AO30" s="176">
        <f t="shared" si="29"/>
        <v>0</v>
      </c>
      <c r="AP30" s="176">
        <f t="shared" si="30"/>
        <v>0</v>
      </c>
      <c r="AR30" s="176">
        <f t="shared" si="31"/>
        <v>0</v>
      </c>
      <c r="AS30" s="176">
        <f t="shared" si="32"/>
        <v>0</v>
      </c>
      <c r="AT30" s="176">
        <f t="shared" si="33"/>
        <v>0</v>
      </c>
      <c r="AU30" s="176">
        <f t="shared" si="34"/>
        <v>0</v>
      </c>
      <c r="AV30" s="176">
        <f t="shared" si="35"/>
        <v>0</v>
      </c>
      <c r="AW30" s="176">
        <f t="shared" si="36"/>
        <v>0</v>
      </c>
      <c r="AX30" s="176">
        <f t="shared" si="37"/>
        <v>0</v>
      </c>
      <c r="AY30" s="176">
        <f t="shared" si="38"/>
        <v>0</v>
      </c>
      <c r="AZ30" s="176">
        <f t="shared" si="39"/>
        <v>0</v>
      </c>
      <c r="BA30" s="176">
        <f t="shared" si="40"/>
        <v>0</v>
      </c>
      <c r="BB30" s="176">
        <f t="shared" si="41"/>
        <v>0</v>
      </c>
      <c r="BC30" s="176">
        <f t="shared" si="42"/>
        <v>0</v>
      </c>
      <c r="BD30" s="176">
        <f t="shared" si="43"/>
        <v>0</v>
      </c>
      <c r="BE30" s="176">
        <f t="shared" si="44"/>
        <v>0</v>
      </c>
      <c r="BF30" s="176">
        <f t="shared" si="45"/>
        <v>0</v>
      </c>
    </row>
    <row r="31" spans="1:58" ht="21.75" customHeight="1" x14ac:dyDescent="0.15">
      <c r="A31" s="176">
        <f>IF(G31=3,MAX($A$14:A30)+1,0)</f>
        <v>0</v>
      </c>
      <c r="B31" s="22"/>
      <c r="C31" s="16"/>
      <c r="D31" s="10"/>
      <c r="E31" s="11"/>
      <c r="F31" s="179">
        <f t="shared" si="13"/>
        <v>0</v>
      </c>
      <c r="G31" s="180">
        <f t="shared" si="14"/>
        <v>0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3"/>
      <c r="T31" s="191"/>
      <c r="U31" s="192"/>
      <c r="V31" s="193"/>
      <c r="W31" s="192"/>
      <c r="X31" s="193"/>
      <c r="Y31" s="194"/>
      <c r="Z31" s="182">
        <f t="shared" si="15"/>
        <v>0</v>
      </c>
      <c r="AB31" s="176">
        <f t="shared" si="16"/>
        <v>0</v>
      </c>
      <c r="AC31" s="176">
        <f t="shared" si="17"/>
        <v>0</v>
      </c>
      <c r="AD31" s="176">
        <f t="shared" si="18"/>
        <v>0</v>
      </c>
      <c r="AE31" s="176">
        <f t="shared" si="19"/>
        <v>0</v>
      </c>
      <c r="AF31" s="176">
        <f t="shared" si="20"/>
        <v>0</v>
      </c>
      <c r="AG31" s="176">
        <f t="shared" si="21"/>
        <v>0</v>
      </c>
      <c r="AH31" s="176">
        <f t="shared" si="22"/>
        <v>0</v>
      </c>
      <c r="AI31" s="176">
        <f t="shared" si="23"/>
        <v>0</v>
      </c>
      <c r="AJ31" s="176">
        <f t="shared" si="24"/>
        <v>0</v>
      </c>
      <c r="AK31" s="176">
        <f t="shared" si="25"/>
        <v>0</v>
      </c>
      <c r="AL31" s="176">
        <f t="shared" si="26"/>
        <v>0</v>
      </c>
      <c r="AM31" s="176">
        <f t="shared" si="27"/>
        <v>0</v>
      </c>
      <c r="AN31" s="176">
        <f t="shared" si="28"/>
        <v>0</v>
      </c>
      <c r="AO31" s="176">
        <f t="shared" si="29"/>
        <v>0</v>
      </c>
      <c r="AP31" s="176">
        <f t="shared" si="30"/>
        <v>0</v>
      </c>
      <c r="AR31" s="176">
        <f t="shared" si="31"/>
        <v>0</v>
      </c>
      <c r="AS31" s="176">
        <f t="shared" si="32"/>
        <v>0</v>
      </c>
      <c r="AT31" s="176">
        <f t="shared" si="33"/>
        <v>0</v>
      </c>
      <c r="AU31" s="176">
        <f t="shared" si="34"/>
        <v>0</v>
      </c>
      <c r="AV31" s="176">
        <f t="shared" si="35"/>
        <v>0</v>
      </c>
      <c r="AW31" s="176">
        <f t="shared" si="36"/>
        <v>0</v>
      </c>
      <c r="AX31" s="176">
        <f t="shared" si="37"/>
        <v>0</v>
      </c>
      <c r="AY31" s="176">
        <f t="shared" si="38"/>
        <v>0</v>
      </c>
      <c r="AZ31" s="176">
        <f t="shared" si="39"/>
        <v>0</v>
      </c>
      <c r="BA31" s="176">
        <f t="shared" si="40"/>
        <v>0</v>
      </c>
      <c r="BB31" s="176">
        <f t="shared" si="41"/>
        <v>0</v>
      </c>
      <c r="BC31" s="176">
        <f t="shared" si="42"/>
        <v>0</v>
      </c>
      <c r="BD31" s="176">
        <f t="shared" si="43"/>
        <v>0</v>
      </c>
      <c r="BE31" s="176">
        <f t="shared" si="44"/>
        <v>0</v>
      </c>
      <c r="BF31" s="176">
        <f t="shared" si="45"/>
        <v>0</v>
      </c>
    </row>
    <row r="32" spans="1:58" ht="21.75" customHeight="1" x14ac:dyDescent="0.15">
      <c r="A32" s="176">
        <f>IF(G32=3,MAX($A$14:A31)+1,0)</f>
        <v>0</v>
      </c>
      <c r="B32" s="22"/>
      <c r="C32" s="16"/>
      <c r="D32" s="10"/>
      <c r="E32" s="11"/>
      <c r="F32" s="179">
        <f t="shared" si="13"/>
        <v>0</v>
      </c>
      <c r="G32" s="180">
        <f t="shared" si="14"/>
        <v>0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3"/>
      <c r="T32" s="191"/>
      <c r="U32" s="192"/>
      <c r="V32" s="193"/>
      <c r="W32" s="192"/>
      <c r="X32" s="193"/>
      <c r="Y32" s="194"/>
      <c r="Z32" s="182">
        <f t="shared" si="15"/>
        <v>0</v>
      </c>
      <c r="AB32" s="176">
        <f t="shared" si="16"/>
        <v>0</v>
      </c>
      <c r="AC32" s="176">
        <f t="shared" si="17"/>
        <v>0</v>
      </c>
      <c r="AD32" s="176">
        <f t="shared" si="18"/>
        <v>0</v>
      </c>
      <c r="AE32" s="176">
        <f t="shared" si="19"/>
        <v>0</v>
      </c>
      <c r="AF32" s="176">
        <f t="shared" si="20"/>
        <v>0</v>
      </c>
      <c r="AG32" s="176">
        <f t="shared" si="21"/>
        <v>0</v>
      </c>
      <c r="AH32" s="176">
        <f t="shared" si="22"/>
        <v>0</v>
      </c>
      <c r="AI32" s="176">
        <f t="shared" si="23"/>
        <v>0</v>
      </c>
      <c r="AJ32" s="176">
        <f t="shared" si="24"/>
        <v>0</v>
      </c>
      <c r="AK32" s="176">
        <f t="shared" si="25"/>
        <v>0</v>
      </c>
      <c r="AL32" s="176">
        <f t="shared" si="26"/>
        <v>0</v>
      </c>
      <c r="AM32" s="176">
        <f t="shared" si="27"/>
        <v>0</v>
      </c>
      <c r="AN32" s="176">
        <f t="shared" si="28"/>
        <v>0</v>
      </c>
      <c r="AO32" s="176">
        <f t="shared" si="29"/>
        <v>0</v>
      </c>
      <c r="AP32" s="176">
        <f t="shared" si="30"/>
        <v>0</v>
      </c>
      <c r="AR32" s="176">
        <f t="shared" si="31"/>
        <v>0</v>
      </c>
      <c r="AS32" s="176">
        <f t="shared" si="32"/>
        <v>0</v>
      </c>
      <c r="AT32" s="176">
        <f t="shared" si="33"/>
        <v>0</v>
      </c>
      <c r="AU32" s="176">
        <f t="shared" si="34"/>
        <v>0</v>
      </c>
      <c r="AV32" s="176">
        <f t="shared" si="35"/>
        <v>0</v>
      </c>
      <c r="AW32" s="176">
        <f t="shared" si="36"/>
        <v>0</v>
      </c>
      <c r="AX32" s="176">
        <f t="shared" si="37"/>
        <v>0</v>
      </c>
      <c r="AY32" s="176">
        <f t="shared" si="38"/>
        <v>0</v>
      </c>
      <c r="AZ32" s="176">
        <f t="shared" si="39"/>
        <v>0</v>
      </c>
      <c r="BA32" s="176">
        <f t="shared" si="40"/>
        <v>0</v>
      </c>
      <c r="BB32" s="176">
        <f t="shared" si="41"/>
        <v>0</v>
      </c>
      <c r="BC32" s="176">
        <f t="shared" si="42"/>
        <v>0</v>
      </c>
      <c r="BD32" s="176">
        <f t="shared" si="43"/>
        <v>0</v>
      </c>
      <c r="BE32" s="176">
        <f t="shared" si="44"/>
        <v>0</v>
      </c>
      <c r="BF32" s="176">
        <f t="shared" si="45"/>
        <v>0</v>
      </c>
    </row>
    <row r="33" spans="1:58" ht="21.75" customHeight="1" x14ac:dyDescent="0.15">
      <c r="A33" s="176">
        <f>IF(G33=3,MAX($A$14:A32)+1,0)</f>
        <v>0</v>
      </c>
      <c r="B33" s="22"/>
      <c r="C33" s="16"/>
      <c r="D33" s="10"/>
      <c r="E33" s="11"/>
      <c r="F33" s="179">
        <f t="shared" si="13"/>
        <v>0</v>
      </c>
      <c r="G33" s="180">
        <f t="shared" si="14"/>
        <v>0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3"/>
      <c r="T33" s="191"/>
      <c r="U33" s="192"/>
      <c r="V33" s="193"/>
      <c r="W33" s="192"/>
      <c r="X33" s="193"/>
      <c r="Y33" s="194"/>
      <c r="Z33" s="182">
        <f t="shared" si="15"/>
        <v>0</v>
      </c>
      <c r="AB33" s="176">
        <f t="shared" si="16"/>
        <v>0</v>
      </c>
      <c r="AC33" s="176">
        <f t="shared" si="17"/>
        <v>0</v>
      </c>
      <c r="AD33" s="176">
        <f t="shared" si="18"/>
        <v>0</v>
      </c>
      <c r="AE33" s="176">
        <f t="shared" si="19"/>
        <v>0</v>
      </c>
      <c r="AF33" s="176">
        <f t="shared" si="20"/>
        <v>0</v>
      </c>
      <c r="AG33" s="176">
        <f t="shared" si="21"/>
        <v>0</v>
      </c>
      <c r="AH33" s="176">
        <f t="shared" si="22"/>
        <v>0</v>
      </c>
      <c r="AI33" s="176">
        <f t="shared" si="23"/>
        <v>0</v>
      </c>
      <c r="AJ33" s="176">
        <f t="shared" si="24"/>
        <v>0</v>
      </c>
      <c r="AK33" s="176">
        <f t="shared" si="25"/>
        <v>0</v>
      </c>
      <c r="AL33" s="176">
        <f t="shared" si="26"/>
        <v>0</v>
      </c>
      <c r="AM33" s="176">
        <f t="shared" si="27"/>
        <v>0</v>
      </c>
      <c r="AN33" s="176">
        <f t="shared" si="28"/>
        <v>0</v>
      </c>
      <c r="AO33" s="176">
        <f t="shared" si="29"/>
        <v>0</v>
      </c>
      <c r="AP33" s="176">
        <f t="shared" si="30"/>
        <v>0</v>
      </c>
      <c r="AR33" s="176">
        <f t="shared" si="31"/>
        <v>0</v>
      </c>
      <c r="AS33" s="176">
        <f t="shared" si="32"/>
        <v>0</v>
      </c>
      <c r="AT33" s="176">
        <f t="shared" si="33"/>
        <v>0</v>
      </c>
      <c r="AU33" s="176">
        <f t="shared" si="34"/>
        <v>0</v>
      </c>
      <c r="AV33" s="176">
        <f t="shared" si="35"/>
        <v>0</v>
      </c>
      <c r="AW33" s="176">
        <f t="shared" si="36"/>
        <v>0</v>
      </c>
      <c r="AX33" s="176">
        <f t="shared" si="37"/>
        <v>0</v>
      </c>
      <c r="AY33" s="176">
        <f t="shared" si="38"/>
        <v>0</v>
      </c>
      <c r="AZ33" s="176">
        <f t="shared" si="39"/>
        <v>0</v>
      </c>
      <c r="BA33" s="176">
        <f t="shared" si="40"/>
        <v>0</v>
      </c>
      <c r="BB33" s="176">
        <f t="shared" si="41"/>
        <v>0</v>
      </c>
      <c r="BC33" s="176">
        <f t="shared" si="42"/>
        <v>0</v>
      </c>
      <c r="BD33" s="176">
        <f t="shared" si="43"/>
        <v>0</v>
      </c>
      <c r="BE33" s="176">
        <f t="shared" si="44"/>
        <v>0</v>
      </c>
      <c r="BF33" s="176">
        <f t="shared" si="45"/>
        <v>0</v>
      </c>
    </row>
    <row r="34" spans="1:58" ht="21.75" customHeight="1" x14ac:dyDescent="0.15">
      <c r="A34" s="176">
        <f>IF(G34=3,MAX($A$14:A33)+1,0)</f>
        <v>0</v>
      </c>
      <c r="B34" s="22"/>
      <c r="C34" s="16"/>
      <c r="D34" s="10"/>
      <c r="E34" s="11"/>
      <c r="F34" s="179">
        <f t="shared" si="13"/>
        <v>0</v>
      </c>
      <c r="G34" s="180">
        <f t="shared" si="14"/>
        <v>0</v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3"/>
      <c r="T34" s="191"/>
      <c r="U34" s="192"/>
      <c r="V34" s="193"/>
      <c r="W34" s="192"/>
      <c r="X34" s="193"/>
      <c r="Y34" s="194"/>
      <c r="Z34" s="182">
        <f t="shared" si="15"/>
        <v>0</v>
      </c>
      <c r="AB34" s="176">
        <f t="shared" si="16"/>
        <v>0</v>
      </c>
      <c r="AC34" s="176">
        <f t="shared" si="17"/>
        <v>0</v>
      </c>
      <c r="AD34" s="176">
        <f t="shared" si="18"/>
        <v>0</v>
      </c>
      <c r="AE34" s="176">
        <f t="shared" si="19"/>
        <v>0</v>
      </c>
      <c r="AF34" s="176">
        <f t="shared" si="20"/>
        <v>0</v>
      </c>
      <c r="AG34" s="176">
        <f t="shared" si="21"/>
        <v>0</v>
      </c>
      <c r="AH34" s="176">
        <f t="shared" si="22"/>
        <v>0</v>
      </c>
      <c r="AI34" s="176">
        <f t="shared" si="23"/>
        <v>0</v>
      </c>
      <c r="AJ34" s="176">
        <f t="shared" si="24"/>
        <v>0</v>
      </c>
      <c r="AK34" s="176">
        <f t="shared" si="25"/>
        <v>0</v>
      </c>
      <c r="AL34" s="176">
        <f t="shared" si="26"/>
        <v>0</v>
      </c>
      <c r="AM34" s="176">
        <f t="shared" si="27"/>
        <v>0</v>
      </c>
      <c r="AN34" s="176">
        <f t="shared" si="28"/>
        <v>0</v>
      </c>
      <c r="AO34" s="176">
        <f t="shared" si="29"/>
        <v>0</v>
      </c>
      <c r="AP34" s="176">
        <f t="shared" si="30"/>
        <v>0</v>
      </c>
      <c r="AR34" s="176">
        <f t="shared" si="31"/>
        <v>0</v>
      </c>
      <c r="AS34" s="176">
        <f t="shared" si="32"/>
        <v>0</v>
      </c>
      <c r="AT34" s="176">
        <f t="shared" si="33"/>
        <v>0</v>
      </c>
      <c r="AU34" s="176">
        <f t="shared" si="34"/>
        <v>0</v>
      </c>
      <c r="AV34" s="176">
        <f t="shared" si="35"/>
        <v>0</v>
      </c>
      <c r="AW34" s="176">
        <f t="shared" si="36"/>
        <v>0</v>
      </c>
      <c r="AX34" s="176">
        <f t="shared" si="37"/>
        <v>0</v>
      </c>
      <c r="AY34" s="176">
        <f t="shared" si="38"/>
        <v>0</v>
      </c>
      <c r="AZ34" s="176">
        <f t="shared" si="39"/>
        <v>0</v>
      </c>
      <c r="BA34" s="176">
        <f t="shared" si="40"/>
        <v>0</v>
      </c>
      <c r="BB34" s="176">
        <f t="shared" si="41"/>
        <v>0</v>
      </c>
      <c r="BC34" s="176">
        <f t="shared" si="42"/>
        <v>0</v>
      </c>
      <c r="BD34" s="176">
        <f t="shared" si="43"/>
        <v>0</v>
      </c>
      <c r="BE34" s="176">
        <f t="shared" si="44"/>
        <v>0</v>
      </c>
      <c r="BF34" s="176">
        <f t="shared" si="45"/>
        <v>0</v>
      </c>
    </row>
    <row r="35" spans="1:58" ht="21.75" customHeight="1" x14ac:dyDescent="0.15">
      <c r="A35" s="176">
        <f>IF(G35=3,MAX($A$14:A34)+1,0)</f>
        <v>0</v>
      </c>
      <c r="B35" s="22"/>
      <c r="C35" s="16"/>
      <c r="D35" s="10"/>
      <c r="E35" s="11"/>
      <c r="F35" s="179">
        <f t="shared" si="13"/>
        <v>0</v>
      </c>
      <c r="G35" s="180">
        <f t="shared" si="14"/>
        <v>0</v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3"/>
      <c r="T35" s="191"/>
      <c r="U35" s="192"/>
      <c r="V35" s="193"/>
      <c r="W35" s="192"/>
      <c r="X35" s="193"/>
      <c r="Y35" s="194"/>
      <c r="Z35" s="182">
        <f t="shared" si="15"/>
        <v>0</v>
      </c>
      <c r="AB35" s="176">
        <f t="shared" si="16"/>
        <v>0</v>
      </c>
      <c r="AC35" s="176">
        <f t="shared" si="17"/>
        <v>0</v>
      </c>
      <c r="AD35" s="176">
        <f t="shared" si="18"/>
        <v>0</v>
      </c>
      <c r="AE35" s="176">
        <f t="shared" si="19"/>
        <v>0</v>
      </c>
      <c r="AF35" s="176">
        <f t="shared" si="20"/>
        <v>0</v>
      </c>
      <c r="AG35" s="176">
        <f t="shared" si="21"/>
        <v>0</v>
      </c>
      <c r="AH35" s="176">
        <f t="shared" si="22"/>
        <v>0</v>
      </c>
      <c r="AI35" s="176">
        <f t="shared" si="23"/>
        <v>0</v>
      </c>
      <c r="AJ35" s="176">
        <f t="shared" si="24"/>
        <v>0</v>
      </c>
      <c r="AK35" s="176">
        <f t="shared" si="25"/>
        <v>0</v>
      </c>
      <c r="AL35" s="176">
        <f t="shared" si="26"/>
        <v>0</v>
      </c>
      <c r="AM35" s="176">
        <f t="shared" si="27"/>
        <v>0</v>
      </c>
      <c r="AN35" s="176">
        <f t="shared" si="28"/>
        <v>0</v>
      </c>
      <c r="AO35" s="176">
        <f t="shared" si="29"/>
        <v>0</v>
      </c>
      <c r="AP35" s="176">
        <f t="shared" si="30"/>
        <v>0</v>
      </c>
      <c r="AR35" s="176">
        <f t="shared" si="31"/>
        <v>0</v>
      </c>
      <c r="AS35" s="176">
        <f t="shared" si="32"/>
        <v>0</v>
      </c>
      <c r="AT35" s="176">
        <f t="shared" si="33"/>
        <v>0</v>
      </c>
      <c r="AU35" s="176">
        <f t="shared" si="34"/>
        <v>0</v>
      </c>
      <c r="AV35" s="176">
        <f t="shared" si="35"/>
        <v>0</v>
      </c>
      <c r="AW35" s="176">
        <f t="shared" si="36"/>
        <v>0</v>
      </c>
      <c r="AX35" s="176">
        <f t="shared" si="37"/>
        <v>0</v>
      </c>
      <c r="AY35" s="176">
        <f t="shared" si="38"/>
        <v>0</v>
      </c>
      <c r="AZ35" s="176">
        <f t="shared" si="39"/>
        <v>0</v>
      </c>
      <c r="BA35" s="176">
        <f t="shared" si="40"/>
        <v>0</v>
      </c>
      <c r="BB35" s="176">
        <f t="shared" si="41"/>
        <v>0</v>
      </c>
      <c r="BC35" s="176">
        <f t="shared" si="42"/>
        <v>0</v>
      </c>
      <c r="BD35" s="176">
        <f t="shared" si="43"/>
        <v>0</v>
      </c>
      <c r="BE35" s="176">
        <f t="shared" si="44"/>
        <v>0</v>
      </c>
      <c r="BF35" s="176">
        <f t="shared" si="45"/>
        <v>0</v>
      </c>
    </row>
    <row r="36" spans="1:58" s="162" customFormat="1" ht="21.75" customHeight="1" x14ac:dyDescent="0.15">
      <c r="A36" s="176">
        <f>IF(G36=3,MAX($A$14:A35)+1,0)</f>
        <v>0</v>
      </c>
      <c r="B36" s="21"/>
      <c r="C36" s="5"/>
      <c r="D36" s="6"/>
      <c r="E36" s="7"/>
      <c r="F36" s="177">
        <f t="shared" si="13"/>
        <v>0</v>
      </c>
      <c r="G36" s="178">
        <f t="shared" si="14"/>
        <v>0</v>
      </c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9"/>
      <c r="T36" s="187"/>
      <c r="U36" s="188"/>
      <c r="V36" s="189"/>
      <c r="W36" s="188"/>
      <c r="X36" s="189"/>
      <c r="Y36" s="190"/>
      <c r="Z36" s="181">
        <f t="shared" si="15"/>
        <v>0</v>
      </c>
      <c r="AB36" s="175">
        <f t="shared" si="16"/>
        <v>0</v>
      </c>
      <c r="AC36" s="175">
        <f t="shared" si="17"/>
        <v>0</v>
      </c>
      <c r="AD36" s="175">
        <f t="shared" si="18"/>
        <v>0</v>
      </c>
      <c r="AE36" s="175">
        <f t="shared" si="19"/>
        <v>0</v>
      </c>
      <c r="AF36" s="175">
        <f t="shared" si="20"/>
        <v>0</v>
      </c>
      <c r="AG36" s="175">
        <f t="shared" si="21"/>
        <v>0</v>
      </c>
      <c r="AH36" s="175">
        <f t="shared" si="22"/>
        <v>0</v>
      </c>
      <c r="AI36" s="175">
        <f t="shared" si="23"/>
        <v>0</v>
      </c>
      <c r="AJ36" s="175">
        <f t="shared" si="24"/>
        <v>0</v>
      </c>
      <c r="AK36" s="175">
        <f t="shared" si="25"/>
        <v>0</v>
      </c>
      <c r="AL36" s="175">
        <f t="shared" si="26"/>
        <v>0</v>
      </c>
      <c r="AM36" s="175">
        <f t="shared" si="27"/>
        <v>0</v>
      </c>
      <c r="AN36" s="175">
        <f t="shared" si="28"/>
        <v>0</v>
      </c>
      <c r="AO36" s="175">
        <f t="shared" si="29"/>
        <v>0</v>
      </c>
      <c r="AP36" s="175">
        <f t="shared" si="30"/>
        <v>0</v>
      </c>
      <c r="AR36" s="175">
        <f t="shared" si="31"/>
        <v>0</v>
      </c>
      <c r="AS36" s="175">
        <f t="shared" si="32"/>
        <v>0</v>
      </c>
      <c r="AT36" s="175">
        <f t="shared" si="33"/>
        <v>0</v>
      </c>
      <c r="AU36" s="175">
        <f t="shared" si="34"/>
        <v>0</v>
      </c>
      <c r="AV36" s="175">
        <f t="shared" si="35"/>
        <v>0</v>
      </c>
      <c r="AW36" s="175">
        <f t="shared" si="36"/>
        <v>0</v>
      </c>
      <c r="AX36" s="175">
        <f t="shared" si="37"/>
        <v>0</v>
      </c>
      <c r="AY36" s="175">
        <f t="shared" si="38"/>
        <v>0</v>
      </c>
      <c r="AZ36" s="175">
        <f t="shared" si="39"/>
        <v>0</v>
      </c>
      <c r="BA36" s="175">
        <f t="shared" si="40"/>
        <v>0</v>
      </c>
      <c r="BB36" s="175">
        <f t="shared" si="41"/>
        <v>0</v>
      </c>
      <c r="BC36" s="175">
        <f t="shared" si="42"/>
        <v>0</v>
      </c>
      <c r="BD36" s="175">
        <f t="shared" si="43"/>
        <v>0</v>
      </c>
      <c r="BE36" s="175">
        <f t="shared" si="44"/>
        <v>0</v>
      </c>
      <c r="BF36" s="175">
        <f t="shared" si="45"/>
        <v>0</v>
      </c>
    </row>
    <row r="37" spans="1:58" s="162" customFormat="1" ht="21.75" customHeight="1" x14ac:dyDescent="0.15">
      <c r="A37" s="176">
        <f>IF(G37=3,MAX($A$14:A36)+1,0)</f>
        <v>0</v>
      </c>
      <c r="B37" s="21"/>
      <c r="C37" s="5"/>
      <c r="D37" s="6"/>
      <c r="E37" s="7"/>
      <c r="F37" s="177">
        <f t="shared" si="13"/>
        <v>0</v>
      </c>
      <c r="G37" s="178">
        <f t="shared" si="14"/>
        <v>0</v>
      </c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9"/>
      <c r="T37" s="187"/>
      <c r="U37" s="188"/>
      <c r="V37" s="189"/>
      <c r="W37" s="188"/>
      <c r="X37" s="189"/>
      <c r="Y37" s="190"/>
      <c r="Z37" s="181">
        <f t="shared" si="15"/>
        <v>0</v>
      </c>
      <c r="AB37" s="175">
        <f t="shared" si="16"/>
        <v>0</v>
      </c>
      <c r="AC37" s="175">
        <f t="shared" si="17"/>
        <v>0</v>
      </c>
      <c r="AD37" s="175">
        <f t="shared" si="18"/>
        <v>0</v>
      </c>
      <c r="AE37" s="175">
        <f t="shared" si="19"/>
        <v>0</v>
      </c>
      <c r="AF37" s="175">
        <f t="shared" si="20"/>
        <v>0</v>
      </c>
      <c r="AG37" s="175">
        <f t="shared" si="21"/>
        <v>0</v>
      </c>
      <c r="AH37" s="175">
        <f t="shared" si="22"/>
        <v>0</v>
      </c>
      <c r="AI37" s="175">
        <f t="shared" si="23"/>
        <v>0</v>
      </c>
      <c r="AJ37" s="175">
        <f t="shared" si="24"/>
        <v>0</v>
      </c>
      <c r="AK37" s="175">
        <f t="shared" si="25"/>
        <v>0</v>
      </c>
      <c r="AL37" s="175">
        <f t="shared" si="26"/>
        <v>0</v>
      </c>
      <c r="AM37" s="175">
        <f t="shared" si="27"/>
        <v>0</v>
      </c>
      <c r="AN37" s="175">
        <f t="shared" si="28"/>
        <v>0</v>
      </c>
      <c r="AO37" s="175">
        <f t="shared" si="29"/>
        <v>0</v>
      </c>
      <c r="AP37" s="175">
        <f t="shared" si="30"/>
        <v>0</v>
      </c>
      <c r="AR37" s="175">
        <f t="shared" si="31"/>
        <v>0</v>
      </c>
      <c r="AS37" s="175">
        <f t="shared" si="32"/>
        <v>0</v>
      </c>
      <c r="AT37" s="175">
        <f t="shared" si="33"/>
        <v>0</v>
      </c>
      <c r="AU37" s="175">
        <f t="shared" si="34"/>
        <v>0</v>
      </c>
      <c r="AV37" s="175">
        <f t="shared" si="35"/>
        <v>0</v>
      </c>
      <c r="AW37" s="175">
        <f t="shared" si="36"/>
        <v>0</v>
      </c>
      <c r="AX37" s="175">
        <f t="shared" si="37"/>
        <v>0</v>
      </c>
      <c r="AY37" s="175">
        <f t="shared" si="38"/>
        <v>0</v>
      </c>
      <c r="AZ37" s="175">
        <f t="shared" si="39"/>
        <v>0</v>
      </c>
      <c r="BA37" s="175">
        <f t="shared" si="40"/>
        <v>0</v>
      </c>
      <c r="BB37" s="175">
        <f t="shared" si="41"/>
        <v>0</v>
      </c>
      <c r="BC37" s="175">
        <f t="shared" si="42"/>
        <v>0</v>
      </c>
      <c r="BD37" s="175">
        <f t="shared" si="43"/>
        <v>0</v>
      </c>
      <c r="BE37" s="175">
        <f t="shared" si="44"/>
        <v>0</v>
      </c>
      <c r="BF37" s="175">
        <f t="shared" si="45"/>
        <v>0</v>
      </c>
    </row>
    <row r="38" spans="1:58" s="162" customFormat="1" ht="21.75" customHeight="1" x14ac:dyDescent="0.15">
      <c r="A38" s="176">
        <f>IF(G38=3,MAX($A$14:A37)+1,0)</f>
        <v>0</v>
      </c>
      <c r="B38" s="21"/>
      <c r="C38" s="5"/>
      <c r="D38" s="6"/>
      <c r="E38" s="7"/>
      <c r="F38" s="177">
        <f t="shared" si="13"/>
        <v>0</v>
      </c>
      <c r="G38" s="178">
        <f t="shared" si="14"/>
        <v>0</v>
      </c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187"/>
      <c r="U38" s="188"/>
      <c r="V38" s="189"/>
      <c r="W38" s="188"/>
      <c r="X38" s="189"/>
      <c r="Y38" s="190"/>
      <c r="Z38" s="181">
        <f t="shared" si="15"/>
        <v>0</v>
      </c>
      <c r="AB38" s="175">
        <f t="shared" si="16"/>
        <v>0</v>
      </c>
      <c r="AC38" s="175">
        <f t="shared" si="17"/>
        <v>0</v>
      </c>
      <c r="AD38" s="175">
        <f t="shared" si="18"/>
        <v>0</v>
      </c>
      <c r="AE38" s="175">
        <f t="shared" si="19"/>
        <v>0</v>
      </c>
      <c r="AF38" s="175">
        <f t="shared" si="20"/>
        <v>0</v>
      </c>
      <c r="AG38" s="175">
        <f t="shared" si="21"/>
        <v>0</v>
      </c>
      <c r="AH38" s="175">
        <f t="shared" si="22"/>
        <v>0</v>
      </c>
      <c r="AI38" s="175">
        <f t="shared" si="23"/>
        <v>0</v>
      </c>
      <c r="AJ38" s="175">
        <f t="shared" si="24"/>
        <v>0</v>
      </c>
      <c r="AK38" s="175">
        <f t="shared" si="25"/>
        <v>0</v>
      </c>
      <c r="AL38" s="175">
        <f t="shared" si="26"/>
        <v>0</v>
      </c>
      <c r="AM38" s="175">
        <f t="shared" si="27"/>
        <v>0</v>
      </c>
      <c r="AN38" s="175">
        <f t="shared" si="28"/>
        <v>0</v>
      </c>
      <c r="AO38" s="175">
        <f t="shared" si="29"/>
        <v>0</v>
      </c>
      <c r="AP38" s="175">
        <f t="shared" si="30"/>
        <v>0</v>
      </c>
      <c r="AR38" s="175">
        <f t="shared" si="31"/>
        <v>0</v>
      </c>
      <c r="AS38" s="175">
        <f t="shared" si="32"/>
        <v>0</v>
      </c>
      <c r="AT38" s="175">
        <f t="shared" si="33"/>
        <v>0</v>
      </c>
      <c r="AU38" s="175">
        <f t="shared" si="34"/>
        <v>0</v>
      </c>
      <c r="AV38" s="175">
        <f t="shared" si="35"/>
        <v>0</v>
      </c>
      <c r="AW38" s="175">
        <f t="shared" si="36"/>
        <v>0</v>
      </c>
      <c r="AX38" s="175">
        <f t="shared" si="37"/>
        <v>0</v>
      </c>
      <c r="AY38" s="175">
        <f t="shared" si="38"/>
        <v>0</v>
      </c>
      <c r="AZ38" s="175">
        <f t="shared" si="39"/>
        <v>0</v>
      </c>
      <c r="BA38" s="175">
        <f t="shared" si="40"/>
        <v>0</v>
      </c>
      <c r="BB38" s="175">
        <f t="shared" si="41"/>
        <v>0</v>
      </c>
      <c r="BC38" s="175">
        <f t="shared" si="42"/>
        <v>0</v>
      </c>
      <c r="BD38" s="175">
        <f t="shared" si="43"/>
        <v>0</v>
      </c>
      <c r="BE38" s="175">
        <f t="shared" si="44"/>
        <v>0</v>
      </c>
      <c r="BF38" s="175">
        <f t="shared" si="45"/>
        <v>0</v>
      </c>
    </row>
    <row r="39" spans="1:58" s="162" customFormat="1" ht="21.75" customHeight="1" x14ac:dyDescent="0.15">
      <c r="A39" s="176">
        <f>IF(G39=3,MAX($A$14:A38)+1,0)</f>
        <v>0</v>
      </c>
      <c r="B39" s="21"/>
      <c r="C39" s="5"/>
      <c r="D39" s="6"/>
      <c r="E39" s="7"/>
      <c r="F39" s="177">
        <f t="shared" si="13"/>
        <v>0</v>
      </c>
      <c r="G39" s="178">
        <f t="shared" si="14"/>
        <v>0</v>
      </c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9"/>
      <c r="T39" s="187"/>
      <c r="U39" s="188"/>
      <c r="V39" s="189"/>
      <c r="W39" s="188"/>
      <c r="X39" s="189"/>
      <c r="Y39" s="190"/>
      <c r="Z39" s="181">
        <f t="shared" si="15"/>
        <v>0</v>
      </c>
      <c r="AB39" s="175">
        <f t="shared" si="16"/>
        <v>0</v>
      </c>
      <c r="AC39" s="175">
        <f t="shared" si="17"/>
        <v>0</v>
      </c>
      <c r="AD39" s="175">
        <f t="shared" si="18"/>
        <v>0</v>
      </c>
      <c r="AE39" s="175">
        <f t="shared" si="19"/>
        <v>0</v>
      </c>
      <c r="AF39" s="175">
        <f t="shared" si="20"/>
        <v>0</v>
      </c>
      <c r="AG39" s="175">
        <f t="shared" si="21"/>
        <v>0</v>
      </c>
      <c r="AH39" s="175">
        <f t="shared" si="22"/>
        <v>0</v>
      </c>
      <c r="AI39" s="175">
        <f t="shared" si="23"/>
        <v>0</v>
      </c>
      <c r="AJ39" s="175">
        <f t="shared" si="24"/>
        <v>0</v>
      </c>
      <c r="AK39" s="175">
        <f t="shared" si="25"/>
        <v>0</v>
      </c>
      <c r="AL39" s="175">
        <f t="shared" si="26"/>
        <v>0</v>
      </c>
      <c r="AM39" s="175">
        <f t="shared" si="27"/>
        <v>0</v>
      </c>
      <c r="AN39" s="175">
        <f t="shared" si="28"/>
        <v>0</v>
      </c>
      <c r="AO39" s="175">
        <f t="shared" si="29"/>
        <v>0</v>
      </c>
      <c r="AP39" s="175">
        <f t="shared" si="30"/>
        <v>0</v>
      </c>
      <c r="AR39" s="175">
        <f t="shared" si="31"/>
        <v>0</v>
      </c>
      <c r="AS39" s="175">
        <f t="shared" si="32"/>
        <v>0</v>
      </c>
      <c r="AT39" s="175">
        <f t="shared" si="33"/>
        <v>0</v>
      </c>
      <c r="AU39" s="175">
        <f t="shared" si="34"/>
        <v>0</v>
      </c>
      <c r="AV39" s="175">
        <f t="shared" si="35"/>
        <v>0</v>
      </c>
      <c r="AW39" s="175">
        <f t="shared" si="36"/>
        <v>0</v>
      </c>
      <c r="AX39" s="175">
        <f t="shared" si="37"/>
        <v>0</v>
      </c>
      <c r="AY39" s="175">
        <f t="shared" si="38"/>
        <v>0</v>
      </c>
      <c r="AZ39" s="175">
        <f t="shared" si="39"/>
        <v>0</v>
      </c>
      <c r="BA39" s="175">
        <f t="shared" si="40"/>
        <v>0</v>
      </c>
      <c r="BB39" s="175">
        <f t="shared" si="41"/>
        <v>0</v>
      </c>
      <c r="BC39" s="175">
        <f t="shared" si="42"/>
        <v>0</v>
      </c>
      <c r="BD39" s="175">
        <f t="shared" si="43"/>
        <v>0</v>
      </c>
      <c r="BE39" s="175">
        <f t="shared" si="44"/>
        <v>0</v>
      </c>
      <c r="BF39" s="175">
        <f t="shared" si="45"/>
        <v>0</v>
      </c>
    </row>
    <row r="40" spans="1:58" s="162" customFormat="1" ht="21.75" customHeight="1" x14ac:dyDescent="0.15">
      <c r="A40" s="176">
        <f>IF(G40=3,MAX($A$14:A39)+1,0)</f>
        <v>0</v>
      </c>
      <c r="B40" s="21"/>
      <c r="C40" s="5"/>
      <c r="D40" s="6"/>
      <c r="E40" s="7"/>
      <c r="F40" s="177">
        <f t="shared" si="13"/>
        <v>0</v>
      </c>
      <c r="G40" s="178">
        <f t="shared" si="14"/>
        <v>0</v>
      </c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9"/>
      <c r="T40" s="187"/>
      <c r="U40" s="188"/>
      <c r="V40" s="189"/>
      <c r="W40" s="188"/>
      <c r="X40" s="189"/>
      <c r="Y40" s="190"/>
      <c r="Z40" s="181">
        <f t="shared" si="15"/>
        <v>0</v>
      </c>
      <c r="AB40" s="175">
        <f t="shared" si="16"/>
        <v>0</v>
      </c>
      <c r="AC40" s="175">
        <f t="shared" si="17"/>
        <v>0</v>
      </c>
      <c r="AD40" s="175">
        <f t="shared" si="18"/>
        <v>0</v>
      </c>
      <c r="AE40" s="175">
        <f t="shared" si="19"/>
        <v>0</v>
      </c>
      <c r="AF40" s="175">
        <f t="shared" si="20"/>
        <v>0</v>
      </c>
      <c r="AG40" s="175">
        <f t="shared" si="21"/>
        <v>0</v>
      </c>
      <c r="AH40" s="175">
        <f t="shared" si="22"/>
        <v>0</v>
      </c>
      <c r="AI40" s="175">
        <f t="shared" si="23"/>
        <v>0</v>
      </c>
      <c r="AJ40" s="175">
        <f t="shared" si="24"/>
        <v>0</v>
      </c>
      <c r="AK40" s="175">
        <f t="shared" si="25"/>
        <v>0</v>
      </c>
      <c r="AL40" s="175">
        <f t="shared" si="26"/>
        <v>0</v>
      </c>
      <c r="AM40" s="175">
        <f t="shared" si="27"/>
        <v>0</v>
      </c>
      <c r="AN40" s="175">
        <f t="shared" si="28"/>
        <v>0</v>
      </c>
      <c r="AO40" s="175">
        <f t="shared" si="29"/>
        <v>0</v>
      </c>
      <c r="AP40" s="175">
        <f t="shared" si="30"/>
        <v>0</v>
      </c>
      <c r="AR40" s="175">
        <f t="shared" si="31"/>
        <v>0</v>
      </c>
      <c r="AS40" s="175">
        <f t="shared" si="32"/>
        <v>0</v>
      </c>
      <c r="AT40" s="175">
        <f t="shared" si="33"/>
        <v>0</v>
      </c>
      <c r="AU40" s="175">
        <f t="shared" si="34"/>
        <v>0</v>
      </c>
      <c r="AV40" s="175">
        <f t="shared" si="35"/>
        <v>0</v>
      </c>
      <c r="AW40" s="175">
        <f t="shared" si="36"/>
        <v>0</v>
      </c>
      <c r="AX40" s="175">
        <f t="shared" si="37"/>
        <v>0</v>
      </c>
      <c r="AY40" s="175">
        <f t="shared" si="38"/>
        <v>0</v>
      </c>
      <c r="AZ40" s="175">
        <f t="shared" si="39"/>
        <v>0</v>
      </c>
      <c r="BA40" s="175">
        <f t="shared" si="40"/>
        <v>0</v>
      </c>
      <c r="BB40" s="175">
        <f t="shared" si="41"/>
        <v>0</v>
      </c>
      <c r="BC40" s="175">
        <f t="shared" si="42"/>
        <v>0</v>
      </c>
      <c r="BD40" s="175">
        <f t="shared" si="43"/>
        <v>0</v>
      </c>
      <c r="BE40" s="175">
        <f t="shared" si="44"/>
        <v>0</v>
      </c>
      <c r="BF40" s="175">
        <f t="shared" si="45"/>
        <v>0</v>
      </c>
    </row>
    <row r="41" spans="1:58" s="162" customFormat="1" ht="21.75" customHeight="1" x14ac:dyDescent="0.15">
      <c r="A41" s="176">
        <f>IF(G41=3,MAX($A$14:A40)+1,0)</f>
        <v>0</v>
      </c>
      <c r="B41" s="21"/>
      <c r="C41" s="5"/>
      <c r="D41" s="6"/>
      <c r="E41" s="7"/>
      <c r="F41" s="177">
        <f t="shared" si="13"/>
        <v>0</v>
      </c>
      <c r="G41" s="178">
        <f t="shared" si="14"/>
        <v>0</v>
      </c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9"/>
      <c r="T41" s="187"/>
      <c r="U41" s="188"/>
      <c r="V41" s="189"/>
      <c r="W41" s="188"/>
      <c r="X41" s="189"/>
      <c r="Y41" s="190"/>
      <c r="Z41" s="181">
        <f t="shared" si="15"/>
        <v>0</v>
      </c>
      <c r="AB41" s="175">
        <f t="shared" si="16"/>
        <v>0</v>
      </c>
      <c r="AC41" s="175">
        <f t="shared" si="17"/>
        <v>0</v>
      </c>
      <c r="AD41" s="175">
        <f t="shared" si="18"/>
        <v>0</v>
      </c>
      <c r="AE41" s="175">
        <f t="shared" si="19"/>
        <v>0</v>
      </c>
      <c r="AF41" s="175">
        <f t="shared" si="20"/>
        <v>0</v>
      </c>
      <c r="AG41" s="175">
        <f t="shared" si="21"/>
        <v>0</v>
      </c>
      <c r="AH41" s="175">
        <f t="shared" si="22"/>
        <v>0</v>
      </c>
      <c r="AI41" s="175">
        <f t="shared" si="23"/>
        <v>0</v>
      </c>
      <c r="AJ41" s="175">
        <f t="shared" si="24"/>
        <v>0</v>
      </c>
      <c r="AK41" s="175">
        <f t="shared" si="25"/>
        <v>0</v>
      </c>
      <c r="AL41" s="175">
        <f t="shared" si="26"/>
        <v>0</v>
      </c>
      <c r="AM41" s="175">
        <f t="shared" si="27"/>
        <v>0</v>
      </c>
      <c r="AN41" s="175">
        <f t="shared" si="28"/>
        <v>0</v>
      </c>
      <c r="AO41" s="175">
        <f t="shared" si="29"/>
        <v>0</v>
      </c>
      <c r="AP41" s="175">
        <f t="shared" si="30"/>
        <v>0</v>
      </c>
      <c r="AR41" s="175">
        <f t="shared" si="31"/>
        <v>0</v>
      </c>
      <c r="AS41" s="175">
        <f t="shared" si="32"/>
        <v>0</v>
      </c>
      <c r="AT41" s="175">
        <f t="shared" si="33"/>
        <v>0</v>
      </c>
      <c r="AU41" s="175">
        <f t="shared" si="34"/>
        <v>0</v>
      </c>
      <c r="AV41" s="175">
        <f t="shared" si="35"/>
        <v>0</v>
      </c>
      <c r="AW41" s="175">
        <f t="shared" si="36"/>
        <v>0</v>
      </c>
      <c r="AX41" s="175">
        <f t="shared" si="37"/>
        <v>0</v>
      </c>
      <c r="AY41" s="175">
        <f t="shared" si="38"/>
        <v>0</v>
      </c>
      <c r="AZ41" s="175">
        <f t="shared" si="39"/>
        <v>0</v>
      </c>
      <c r="BA41" s="175">
        <f t="shared" si="40"/>
        <v>0</v>
      </c>
      <c r="BB41" s="175">
        <f t="shared" si="41"/>
        <v>0</v>
      </c>
      <c r="BC41" s="175">
        <f t="shared" si="42"/>
        <v>0</v>
      </c>
      <c r="BD41" s="175">
        <f t="shared" si="43"/>
        <v>0</v>
      </c>
      <c r="BE41" s="175">
        <f t="shared" si="44"/>
        <v>0</v>
      </c>
      <c r="BF41" s="175">
        <f t="shared" si="45"/>
        <v>0</v>
      </c>
    </row>
    <row r="42" spans="1:58" s="162" customFormat="1" ht="21.75" customHeight="1" x14ac:dyDescent="0.15">
      <c r="A42" s="176">
        <f>IF(G42=3,MAX($A$14:A41)+1,0)</f>
        <v>0</v>
      </c>
      <c r="B42" s="21"/>
      <c r="C42" s="5"/>
      <c r="D42" s="6"/>
      <c r="E42" s="7"/>
      <c r="F42" s="177">
        <f t="shared" si="13"/>
        <v>0</v>
      </c>
      <c r="G42" s="178">
        <f t="shared" si="14"/>
        <v>0</v>
      </c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9"/>
      <c r="T42" s="187"/>
      <c r="U42" s="188"/>
      <c r="V42" s="189"/>
      <c r="W42" s="188"/>
      <c r="X42" s="189"/>
      <c r="Y42" s="190"/>
      <c r="Z42" s="181">
        <f t="shared" si="15"/>
        <v>0</v>
      </c>
      <c r="AB42" s="175">
        <f t="shared" si="16"/>
        <v>0</v>
      </c>
      <c r="AC42" s="175">
        <f t="shared" si="17"/>
        <v>0</v>
      </c>
      <c r="AD42" s="175">
        <f t="shared" si="18"/>
        <v>0</v>
      </c>
      <c r="AE42" s="175">
        <f t="shared" si="19"/>
        <v>0</v>
      </c>
      <c r="AF42" s="175">
        <f t="shared" si="20"/>
        <v>0</v>
      </c>
      <c r="AG42" s="175">
        <f t="shared" si="21"/>
        <v>0</v>
      </c>
      <c r="AH42" s="175">
        <f t="shared" si="22"/>
        <v>0</v>
      </c>
      <c r="AI42" s="175">
        <f t="shared" si="23"/>
        <v>0</v>
      </c>
      <c r="AJ42" s="175">
        <f t="shared" si="24"/>
        <v>0</v>
      </c>
      <c r="AK42" s="175">
        <f t="shared" si="25"/>
        <v>0</v>
      </c>
      <c r="AL42" s="175">
        <f t="shared" si="26"/>
        <v>0</v>
      </c>
      <c r="AM42" s="175">
        <f t="shared" si="27"/>
        <v>0</v>
      </c>
      <c r="AN42" s="175">
        <f t="shared" si="28"/>
        <v>0</v>
      </c>
      <c r="AO42" s="175">
        <f t="shared" si="29"/>
        <v>0</v>
      </c>
      <c r="AP42" s="175">
        <f t="shared" si="30"/>
        <v>0</v>
      </c>
      <c r="AR42" s="175">
        <f t="shared" si="31"/>
        <v>0</v>
      </c>
      <c r="AS42" s="175">
        <f t="shared" si="32"/>
        <v>0</v>
      </c>
      <c r="AT42" s="175">
        <f t="shared" si="33"/>
        <v>0</v>
      </c>
      <c r="AU42" s="175">
        <f t="shared" si="34"/>
        <v>0</v>
      </c>
      <c r="AV42" s="175">
        <f t="shared" si="35"/>
        <v>0</v>
      </c>
      <c r="AW42" s="175">
        <f t="shared" si="36"/>
        <v>0</v>
      </c>
      <c r="AX42" s="175">
        <f t="shared" si="37"/>
        <v>0</v>
      </c>
      <c r="AY42" s="175">
        <f t="shared" si="38"/>
        <v>0</v>
      </c>
      <c r="AZ42" s="175">
        <f t="shared" si="39"/>
        <v>0</v>
      </c>
      <c r="BA42" s="175">
        <f t="shared" si="40"/>
        <v>0</v>
      </c>
      <c r="BB42" s="175">
        <f t="shared" si="41"/>
        <v>0</v>
      </c>
      <c r="BC42" s="175">
        <f t="shared" si="42"/>
        <v>0</v>
      </c>
      <c r="BD42" s="175">
        <f t="shared" si="43"/>
        <v>0</v>
      </c>
      <c r="BE42" s="175">
        <f t="shared" si="44"/>
        <v>0</v>
      </c>
      <c r="BF42" s="175">
        <f t="shared" si="45"/>
        <v>0</v>
      </c>
    </row>
    <row r="43" spans="1:58" s="162" customFormat="1" ht="21.75" customHeight="1" x14ac:dyDescent="0.15">
      <c r="A43" s="176">
        <f>IF(G43=3,MAX($A$14:A42)+1,0)</f>
        <v>0</v>
      </c>
      <c r="B43" s="21"/>
      <c r="C43" s="5"/>
      <c r="D43" s="6"/>
      <c r="E43" s="7"/>
      <c r="F43" s="177">
        <f t="shared" si="13"/>
        <v>0</v>
      </c>
      <c r="G43" s="178">
        <f t="shared" si="14"/>
        <v>0</v>
      </c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9"/>
      <c r="T43" s="187"/>
      <c r="U43" s="188"/>
      <c r="V43" s="189"/>
      <c r="W43" s="188"/>
      <c r="X43" s="189"/>
      <c r="Y43" s="190"/>
      <c r="Z43" s="181">
        <f t="shared" si="15"/>
        <v>0</v>
      </c>
      <c r="AB43" s="175">
        <f t="shared" si="16"/>
        <v>0</v>
      </c>
      <c r="AC43" s="175">
        <f t="shared" si="17"/>
        <v>0</v>
      </c>
      <c r="AD43" s="175">
        <f t="shared" si="18"/>
        <v>0</v>
      </c>
      <c r="AE43" s="175">
        <f t="shared" si="19"/>
        <v>0</v>
      </c>
      <c r="AF43" s="175">
        <f t="shared" si="20"/>
        <v>0</v>
      </c>
      <c r="AG43" s="175">
        <f t="shared" si="21"/>
        <v>0</v>
      </c>
      <c r="AH43" s="175">
        <f t="shared" si="22"/>
        <v>0</v>
      </c>
      <c r="AI43" s="175">
        <f t="shared" si="23"/>
        <v>0</v>
      </c>
      <c r="AJ43" s="175">
        <f t="shared" si="24"/>
        <v>0</v>
      </c>
      <c r="AK43" s="175">
        <f t="shared" si="25"/>
        <v>0</v>
      </c>
      <c r="AL43" s="175">
        <f t="shared" si="26"/>
        <v>0</v>
      </c>
      <c r="AM43" s="175">
        <f t="shared" si="27"/>
        <v>0</v>
      </c>
      <c r="AN43" s="175">
        <f t="shared" si="28"/>
        <v>0</v>
      </c>
      <c r="AO43" s="175">
        <f t="shared" si="29"/>
        <v>0</v>
      </c>
      <c r="AP43" s="175">
        <f t="shared" si="30"/>
        <v>0</v>
      </c>
      <c r="AR43" s="175">
        <f t="shared" si="31"/>
        <v>0</v>
      </c>
      <c r="AS43" s="175">
        <f t="shared" si="32"/>
        <v>0</v>
      </c>
      <c r="AT43" s="175">
        <f t="shared" si="33"/>
        <v>0</v>
      </c>
      <c r="AU43" s="175">
        <f t="shared" si="34"/>
        <v>0</v>
      </c>
      <c r="AV43" s="175">
        <f t="shared" si="35"/>
        <v>0</v>
      </c>
      <c r="AW43" s="175">
        <f t="shared" si="36"/>
        <v>0</v>
      </c>
      <c r="AX43" s="175">
        <f t="shared" si="37"/>
        <v>0</v>
      </c>
      <c r="AY43" s="175">
        <f t="shared" si="38"/>
        <v>0</v>
      </c>
      <c r="AZ43" s="175">
        <f t="shared" si="39"/>
        <v>0</v>
      </c>
      <c r="BA43" s="175">
        <f t="shared" si="40"/>
        <v>0</v>
      </c>
      <c r="BB43" s="175">
        <f t="shared" si="41"/>
        <v>0</v>
      </c>
      <c r="BC43" s="175">
        <f t="shared" si="42"/>
        <v>0</v>
      </c>
      <c r="BD43" s="175">
        <f t="shared" si="43"/>
        <v>0</v>
      </c>
      <c r="BE43" s="175">
        <f t="shared" si="44"/>
        <v>0</v>
      </c>
      <c r="BF43" s="175">
        <f t="shared" si="45"/>
        <v>0</v>
      </c>
    </row>
    <row r="44" spans="1:58" s="162" customFormat="1" ht="21.75" customHeight="1" x14ac:dyDescent="0.15">
      <c r="A44" s="176">
        <f>IF(G44=3,MAX($A$14:A43)+1,0)</f>
        <v>0</v>
      </c>
      <c r="B44" s="21"/>
      <c r="C44" s="5"/>
      <c r="D44" s="6"/>
      <c r="E44" s="7"/>
      <c r="F44" s="177">
        <f t="shared" si="13"/>
        <v>0</v>
      </c>
      <c r="G44" s="178">
        <f t="shared" si="14"/>
        <v>0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9"/>
      <c r="T44" s="187"/>
      <c r="U44" s="188"/>
      <c r="V44" s="189"/>
      <c r="W44" s="188"/>
      <c r="X44" s="189"/>
      <c r="Y44" s="190"/>
      <c r="Z44" s="181">
        <f t="shared" si="15"/>
        <v>0</v>
      </c>
      <c r="AB44" s="175">
        <f t="shared" si="16"/>
        <v>0</v>
      </c>
      <c r="AC44" s="175">
        <f t="shared" si="17"/>
        <v>0</v>
      </c>
      <c r="AD44" s="175">
        <f t="shared" si="18"/>
        <v>0</v>
      </c>
      <c r="AE44" s="175">
        <f t="shared" si="19"/>
        <v>0</v>
      </c>
      <c r="AF44" s="175">
        <f t="shared" si="20"/>
        <v>0</v>
      </c>
      <c r="AG44" s="175">
        <f t="shared" si="21"/>
        <v>0</v>
      </c>
      <c r="AH44" s="175">
        <f t="shared" si="22"/>
        <v>0</v>
      </c>
      <c r="AI44" s="175">
        <f t="shared" si="23"/>
        <v>0</v>
      </c>
      <c r="AJ44" s="175">
        <f t="shared" si="24"/>
        <v>0</v>
      </c>
      <c r="AK44" s="175">
        <f t="shared" si="25"/>
        <v>0</v>
      </c>
      <c r="AL44" s="175">
        <f t="shared" si="26"/>
        <v>0</v>
      </c>
      <c r="AM44" s="175">
        <f t="shared" si="27"/>
        <v>0</v>
      </c>
      <c r="AN44" s="175">
        <f t="shared" si="28"/>
        <v>0</v>
      </c>
      <c r="AO44" s="175">
        <f t="shared" si="29"/>
        <v>0</v>
      </c>
      <c r="AP44" s="175">
        <f t="shared" si="30"/>
        <v>0</v>
      </c>
      <c r="AR44" s="175">
        <f t="shared" si="31"/>
        <v>0</v>
      </c>
      <c r="AS44" s="175">
        <f t="shared" si="32"/>
        <v>0</v>
      </c>
      <c r="AT44" s="175">
        <f t="shared" si="33"/>
        <v>0</v>
      </c>
      <c r="AU44" s="175">
        <f t="shared" si="34"/>
        <v>0</v>
      </c>
      <c r="AV44" s="175">
        <f t="shared" si="35"/>
        <v>0</v>
      </c>
      <c r="AW44" s="175">
        <f t="shared" si="36"/>
        <v>0</v>
      </c>
      <c r="AX44" s="175">
        <f t="shared" si="37"/>
        <v>0</v>
      </c>
      <c r="AY44" s="175">
        <f t="shared" si="38"/>
        <v>0</v>
      </c>
      <c r="AZ44" s="175">
        <f t="shared" si="39"/>
        <v>0</v>
      </c>
      <c r="BA44" s="175">
        <f t="shared" si="40"/>
        <v>0</v>
      </c>
      <c r="BB44" s="175">
        <f t="shared" si="41"/>
        <v>0</v>
      </c>
      <c r="BC44" s="175">
        <f t="shared" si="42"/>
        <v>0</v>
      </c>
      <c r="BD44" s="175">
        <f t="shared" si="43"/>
        <v>0</v>
      </c>
      <c r="BE44" s="175">
        <f t="shared" si="44"/>
        <v>0</v>
      </c>
      <c r="BF44" s="175">
        <f t="shared" si="45"/>
        <v>0</v>
      </c>
    </row>
    <row r="45" spans="1:58" s="162" customFormat="1" ht="21.75" customHeight="1" x14ac:dyDescent="0.15">
      <c r="A45" s="176">
        <f>IF(G45=3,MAX($A$14:A44)+1,0)</f>
        <v>0</v>
      </c>
      <c r="B45" s="21"/>
      <c r="C45" s="5"/>
      <c r="D45" s="6"/>
      <c r="E45" s="7"/>
      <c r="F45" s="177">
        <f t="shared" si="13"/>
        <v>0</v>
      </c>
      <c r="G45" s="178">
        <f t="shared" si="14"/>
        <v>0</v>
      </c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9"/>
      <c r="T45" s="187"/>
      <c r="U45" s="188"/>
      <c r="V45" s="189"/>
      <c r="W45" s="188"/>
      <c r="X45" s="189"/>
      <c r="Y45" s="190"/>
      <c r="Z45" s="181">
        <f t="shared" si="15"/>
        <v>0</v>
      </c>
      <c r="AB45" s="175">
        <f t="shared" si="16"/>
        <v>0</v>
      </c>
      <c r="AC45" s="175">
        <f t="shared" si="17"/>
        <v>0</v>
      </c>
      <c r="AD45" s="175">
        <f t="shared" si="18"/>
        <v>0</v>
      </c>
      <c r="AE45" s="175">
        <f t="shared" si="19"/>
        <v>0</v>
      </c>
      <c r="AF45" s="175">
        <f t="shared" si="20"/>
        <v>0</v>
      </c>
      <c r="AG45" s="175">
        <f t="shared" si="21"/>
        <v>0</v>
      </c>
      <c r="AH45" s="175">
        <f t="shared" si="22"/>
        <v>0</v>
      </c>
      <c r="AI45" s="175">
        <f t="shared" si="23"/>
        <v>0</v>
      </c>
      <c r="AJ45" s="175">
        <f t="shared" si="24"/>
        <v>0</v>
      </c>
      <c r="AK45" s="175">
        <f t="shared" si="25"/>
        <v>0</v>
      </c>
      <c r="AL45" s="175">
        <f t="shared" si="26"/>
        <v>0</v>
      </c>
      <c r="AM45" s="175">
        <f t="shared" si="27"/>
        <v>0</v>
      </c>
      <c r="AN45" s="175">
        <f t="shared" si="28"/>
        <v>0</v>
      </c>
      <c r="AO45" s="175">
        <f t="shared" si="29"/>
        <v>0</v>
      </c>
      <c r="AP45" s="175">
        <f t="shared" si="30"/>
        <v>0</v>
      </c>
      <c r="AR45" s="175">
        <f t="shared" si="31"/>
        <v>0</v>
      </c>
      <c r="AS45" s="175">
        <f t="shared" si="32"/>
        <v>0</v>
      </c>
      <c r="AT45" s="175">
        <f t="shared" si="33"/>
        <v>0</v>
      </c>
      <c r="AU45" s="175">
        <f t="shared" si="34"/>
        <v>0</v>
      </c>
      <c r="AV45" s="175">
        <f t="shared" si="35"/>
        <v>0</v>
      </c>
      <c r="AW45" s="175">
        <f t="shared" si="36"/>
        <v>0</v>
      </c>
      <c r="AX45" s="175">
        <f t="shared" si="37"/>
        <v>0</v>
      </c>
      <c r="AY45" s="175">
        <f t="shared" si="38"/>
        <v>0</v>
      </c>
      <c r="AZ45" s="175">
        <f t="shared" si="39"/>
        <v>0</v>
      </c>
      <c r="BA45" s="175">
        <f t="shared" si="40"/>
        <v>0</v>
      </c>
      <c r="BB45" s="175">
        <f t="shared" si="41"/>
        <v>0</v>
      </c>
      <c r="BC45" s="175">
        <f t="shared" si="42"/>
        <v>0</v>
      </c>
      <c r="BD45" s="175">
        <f t="shared" si="43"/>
        <v>0</v>
      </c>
      <c r="BE45" s="175">
        <f t="shared" si="44"/>
        <v>0</v>
      </c>
      <c r="BF45" s="175">
        <f t="shared" si="45"/>
        <v>0</v>
      </c>
    </row>
    <row r="46" spans="1:58" ht="21.75" customHeight="1" x14ac:dyDescent="0.15">
      <c r="A46" s="176">
        <f>IF(G46=3,MAX($A$14:A45)+1,0)</f>
        <v>0</v>
      </c>
      <c r="B46" s="22"/>
      <c r="C46" s="16"/>
      <c r="D46" s="10"/>
      <c r="E46" s="11"/>
      <c r="F46" s="179">
        <f t="shared" si="13"/>
        <v>0</v>
      </c>
      <c r="G46" s="180">
        <f t="shared" si="14"/>
        <v>0</v>
      </c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3"/>
      <c r="T46" s="191"/>
      <c r="U46" s="192"/>
      <c r="V46" s="193"/>
      <c r="W46" s="192"/>
      <c r="X46" s="193"/>
      <c r="Y46" s="194"/>
      <c r="Z46" s="182">
        <f t="shared" si="15"/>
        <v>0</v>
      </c>
      <c r="AB46" s="176">
        <f t="shared" si="16"/>
        <v>0</v>
      </c>
      <c r="AC46" s="176">
        <f t="shared" si="17"/>
        <v>0</v>
      </c>
      <c r="AD46" s="176">
        <f t="shared" si="18"/>
        <v>0</v>
      </c>
      <c r="AE46" s="176">
        <f t="shared" si="19"/>
        <v>0</v>
      </c>
      <c r="AF46" s="176">
        <f t="shared" si="20"/>
        <v>0</v>
      </c>
      <c r="AG46" s="176">
        <f t="shared" si="21"/>
        <v>0</v>
      </c>
      <c r="AH46" s="176">
        <f t="shared" si="22"/>
        <v>0</v>
      </c>
      <c r="AI46" s="176">
        <f t="shared" si="23"/>
        <v>0</v>
      </c>
      <c r="AJ46" s="176">
        <f t="shared" si="24"/>
        <v>0</v>
      </c>
      <c r="AK46" s="176">
        <f t="shared" si="25"/>
        <v>0</v>
      </c>
      <c r="AL46" s="176">
        <f t="shared" si="26"/>
        <v>0</v>
      </c>
      <c r="AM46" s="176">
        <f t="shared" si="27"/>
        <v>0</v>
      </c>
      <c r="AN46" s="176">
        <f t="shared" si="28"/>
        <v>0</v>
      </c>
      <c r="AO46" s="176">
        <f t="shared" si="29"/>
        <v>0</v>
      </c>
      <c r="AP46" s="176">
        <f t="shared" si="30"/>
        <v>0</v>
      </c>
      <c r="AR46" s="176">
        <f t="shared" si="31"/>
        <v>0</v>
      </c>
      <c r="AS46" s="176">
        <f t="shared" si="32"/>
        <v>0</v>
      </c>
      <c r="AT46" s="176">
        <f t="shared" si="33"/>
        <v>0</v>
      </c>
      <c r="AU46" s="176">
        <f t="shared" si="34"/>
        <v>0</v>
      </c>
      <c r="AV46" s="176">
        <f t="shared" si="35"/>
        <v>0</v>
      </c>
      <c r="AW46" s="176">
        <f t="shared" si="36"/>
        <v>0</v>
      </c>
      <c r="AX46" s="176">
        <f t="shared" si="37"/>
        <v>0</v>
      </c>
      <c r="AY46" s="176">
        <f t="shared" si="38"/>
        <v>0</v>
      </c>
      <c r="AZ46" s="176">
        <f t="shared" si="39"/>
        <v>0</v>
      </c>
      <c r="BA46" s="176">
        <f t="shared" si="40"/>
        <v>0</v>
      </c>
      <c r="BB46" s="176">
        <f t="shared" si="41"/>
        <v>0</v>
      </c>
      <c r="BC46" s="176">
        <f t="shared" si="42"/>
        <v>0</v>
      </c>
      <c r="BD46" s="176">
        <f t="shared" si="43"/>
        <v>0</v>
      </c>
      <c r="BE46" s="176">
        <f t="shared" si="44"/>
        <v>0</v>
      </c>
      <c r="BF46" s="176">
        <f t="shared" si="45"/>
        <v>0</v>
      </c>
    </row>
    <row r="47" spans="1:58" ht="21.75" customHeight="1" x14ac:dyDescent="0.15">
      <c r="A47" s="176">
        <f>IF(G47=3,MAX($A$14:A46)+1,0)</f>
        <v>0</v>
      </c>
      <c r="B47" s="22"/>
      <c r="C47" s="16"/>
      <c r="D47" s="10"/>
      <c r="E47" s="11"/>
      <c r="F47" s="179">
        <f t="shared" si="13"/>
        <v>0</v>
      </c>
      <c r="G47" s="180">
        <f t="shared" si="14"/>
        <v>0</v>
      </c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3"/>
      <c r="T47" s="191"/>
      <c r="U47" s="192"/>
      <c r="V47" s="193"/>
      <c r="W47" s="192"/>
      <c r="X47" s="193"/>
      <c r="Y47" s="194"/>
      <c r="Z47" s="182">
        <f t="shared" si="15"/>
        <v>0</v>
      </c>
      <c r="AB47" s="176">
        <f t="shared" si="16"/>
        <v>0</v>
      </c>
      <c r="AC47" s="176">
        <f t="shared" si="17"/>
        <v>0</v>
      </c>
      <c r="AD47" s="176">
        <f t="shared" si="18"/>
        <v>0</v>
      </c>
      <c r="AE47" s="176">
        <f t="shared" si="19"/>
        <v>0</v>
      </c>
      <c r="AF47" s="176">
        <f t="shared" si="20"/>
        <v>0</v>
      </c>
      <c r="AG47" s="176">
        <f t="shared" si="21"/>
        <v>0</v>
      </c>
      <c r="AH47" s="176">
        <f t="shared" si="22"/>
        <v>0</v>
      </c>
      <c r="AI47" s="176">
        <f t="shared" si="23"/>
        <v>0</v>
      </c>
      <c r="AJ47" s="176">
        <f t="shared" si="24"/>
        <v>0</v>
      </c>
      <c r="AK47" s="176">
        <f t="shared" si="25"/>
        <v>0</v>
      </c>
      <c r="AL47" s="176">
        <f t="shared" si="26"/>
        <v>0</v>
      </c>
      <c r="AM47" s="176">
        <f t="shared" si="27"/>
        <v>0</v>
      </c>
      <c r="AN47" s="176">
        <f t="shared" si="28"/>
        <v>0</v>
      </c>
      <c r="AO47" s="176">
        <f t="shared" si="29"/>
        <v>0</v>
      </c>
      <c r="AP47" s="176">
        <f t="shared" si="30"/>
        <v>0</v>
      </c>
      <c r="AR47" s="176">
        <f t="shared" si="31"/>
        <v>0</v>
      </c>
      <c r="AS47" s="176">
        <f t="shared" si="32"/>
        <v>0</v>
      </c>
      <c r="AT47" s="176">
        <f t="shared" si="33"/>
        <v>0</v>
      </c>
      <c r="AU47" s="176">
        <f t="shared" si="34"/>
        <v>0</v>
      </c>
      <c r="AV47" s="176">
        <f t="shared" si="35"/>
        <v>0</v>
      </c>
      <c r="AW47" s="176">
        <f t="shared" si="36"/>
        <v>0</v>
      </c>
      <c r="AX47" s="176">
        <f t="shared" si="37"/>
        <v>0</v>
      </c>
      <c r="AY47" s="176">
        <f t="shared" si="38"/>
        <v>0</v>
      </c>
      <c r="AZ47" s="176">
        <f t="shared" si="39"/>
        <v>0</v>
      </c>
      <c r="BA47" s="176">
        <f t="shared" si="40"/>
        <v>0</v>
      </c>
      <c r="BB47" s="176">
        <f t="shared" si="41"/>
        <v>0</v>
      </c>
      <c r="BC47" s="176">
        <f t="shared" si="42"/>
        <v>0</v>
      </c>
      <c r="BD47" s="176">
        <f t="shared" si="43"/>
        <v>0</v>
      </c>
      <c r="BE47" s="176">
        <f t="shared" si="44"/>
        <v>0</v>
      </c>
      <c r="BF47" s="176">
        <f t="shared" si="45"/>
        <v>0</v>
      </c>
    </row>
    <row r="48" spans="1:58" ht="21.75" customHeight="1" x14ac:dyDescent="0.15">
      <c r="A48" s="176">
        <f>IF(G48=3,MAX($A$14:A47)+1,0)</f>
        <v>0</v>
      </c>
      <c r="B48" s="22"/>
      <c r="C48" s="16"/>
      <c r="D48" s="10"/>
      <c r="E48" s="11"/>
      <c r="F48" s="179">
        <f t="shared" si="13"/>
        <v>0</v>
      </c>
      <c r="G48" s="180">
        <f t="shared" si="14"/>
        <v>0</v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3"/>
      <c r="T48" s="191"/>
      <c r="U48" s="192"/>
      <c r="V48" s="193"/>
      <c r="W48" s="192"/>
      <c r="X48" s="193"/>
      <c r="Y48" s="194"/>
      <c r="Z48" s="182">
        <f t="shared" si="15"/>
        <v>0</v>
      </c>
      <c r="AB48" s="176">
        <f t="shared" si="16"/>
        <v>0</v>
      </c>
      <c r="AC48" s="176">
        <f t="shared" si="17"/>
        <v>0</v>
      </c>
      <c r="AD48" s="176">
        <f t="shared" si="18"/>
        <v>0</v>
      </c>
      <c r="AE48" s="176">
        <f t="shared" si="19"/>
        <v>0</v>
      </c>
      <c r="AF48" s="176">
        <f t="shared" si="20"/>
        <v>0</v>
      </c>
      <c r="AG48" s="176">
        <f t="shared" si="21"/>
        <v>0</v>
      </c>
      <c r="AH48" s="176">
        <f t="shared" si="22"/>
        <v>0</v>
      </c>
      <c r="AI48" s="176">
        <f t="shared" si="23"/>
        <v>0</v>
      </c>
      <c r="AJ48" s="176">
        <f t="shared" si="24"/>
        <v>0</v>
      </c>
      <c r="AK48" s="176">
        <f t="shared" si="25"/>
        <v>0</v>
      </c>
      <c r="AL48" s="176">
        <f t="shared" si="26"/>
        <v>0</v>
      </c>
      <c r="AM48" s="176">
        <f t="shared" si="27"/>
        <v>0</v>
      </c>
      <c r="AN48" s="176">
        <f t="shared" si="28"/>
        <v>0</v>
      </c>
      <c r="AO48" s="176">
        <f t="shared" si="29"/>
        <v>0</v>
      </c>
      <c r="AP48" s="176">
        <f t="shared" si="30"/>
        <v>0</v>
      </c>
      <c r="AR48" s="176">
        <f t="shared" si="31"/>
        <v>0</v>
      </c>
      <c r="AS48" s="176">
        <f t="shared" si="32"/>
        <v>0</v>
      </c>
      <c r="AT48" s="176">
        <f t="shared" si="33"/>
        <v>0</v>
      </c>
      <c r="AU48" s="176">
        <f t="shared" si="34"/>
        <v>0</v>
      </c>
      <c r="AV48" s="176">
        <f t="shared" si="35"/>
        <v>0</v>
      </c>
      <c r="AW48" s="176">
        <f t="shared" si="36"/>
        <v>0</v>
      </c>
      <c r="AX48" s="176">
        <f t="shared" si="37"/>
        <v>0</v>
      </c>
      <c r="AY48" s="176">
        <f t="shared" si="38"/>
        <v>0</v>
      </c>
      <c r="AZ48" s="176">
        <f t="shared" si="39"/>
        <v>0</v>
      </c>
      <c r="BA48" s="176">
        <f t="shared" si="40"/>
        <v>0</v>
      </c>
      <c r="BB48" s="176">
        <f t="shared" si="41"/>
        <v>0</v>
      </c>
      <c r="BC48" s="176">
        <f t="shared" si="42"/>
        <v>0</v>
      </c>
      <c r="BD48" s="176">
        <f t="shared" si="43"/>
        <v>0</v>
      </c>
      <c r="BE48" s="176">
        <f t="shared" si="44"/>
        <v>0</v>
      </c>
      <c r="BF48" s="176">
        <f t="shared" si="45"/>
        <v>0</v>
      </c>
    </row>
    <row r="49" spans="1:58" ht="21.75" customHeight="1" x14ac:dyDescent="0.15">
      <c r="A49" s="176">
        <f>IF(G49=3,MAX($A$14:A48)+1,0)</f>
        <v>0</v>
      </c>
      <c r="B49" s="22"/>
      <c r="C49" s="16"/>
      <c r="D49" s="10"/>
      <c r="E49" s="11"/>
      <c r="F49" s="179">
        <f t="shared" si="13"/>
        <v>0</v>
      </c>
      <c r="G49" s="180">
        <f t="shared" si="14"/>
        <v>0</v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3"/>
      <c r="T49" s="191"/>
      <c r="U49" s="192"/>
      <c r="V49" s="193"/>
      <c r="W49" s="192"/>
      <c r="X49" s="193"/>
      <c r="Y49" s="194"/>
      <c r="Z49" s="182">
        <f t="shared" si="15"/>
        <v>0</v>
      </c>
      <c r="AB49" s="176">
        <f t="shared" si="16"/>
        <v>0</v>
      </c>
      <c r="AC49" s="176">
        <f t="shared" si="17"/>
        <v>0</v>
      </c>
      <c r="AD49" s="176">
        <f t="shared" si="18"/>
        <v>0</v>
      </c>
      <c r="AE49" s="176">
        <f t="shared" si="19"/>
        <v>0</v>
      </c>
      <c r="AF49" s="176">
        <f t="shared" si="20"/>
        <v>0</v>
      </c>
      <c r="AG49" s="176">
        <f t="shared" si="21"/>
        <v>0</v>
      </c>
      <c r="AH49" s="176">
        <f t="shared" si="22"/>
        <v>0</v>
      </c>
      <c r="AI49" s="176">
        <f t="shared" si="23"/>
        <v>0</v>
      </c>
      <c r="AJ49" s="176">
        <f t="shared" si="24"/>
        <v>0</v>
      </c>
      <c r="AK49" s="176">
        <f t="shared" si="25"/>
        <v>0</v>
      </c>
      <c r="AL49" s="176">
        <f t="shared" si="26"/>
        <v>0</v>
      </c>
      <c r="AM49" s="176">
        <f t="shared" si="27"/>
        <v>0</v>
      </c>
      <c r="AN49" s="176">
        <f t="shared" si="28"/>
        <v>0</v>
      </c>
      <c r="AO49" s="176">
        <f t="shared" si="29"/>
        <v>0</v>
      </c>
      <c r="AP49" s="176">
        <f t="shared" si="30"/>
        <v>0</v>
      </c>
      <c r="AR49" s="176">
        <f t="shared" si="31"/>
        <v>0</v>
      </c>
      <c r="AS49" s="176">
        <f t="shared" si="32"/>
        <v>0</v>
      </c>
      <c r="AT49" s="176">
        <f t="shared" si="33"/>
        <v>0</v>
      </c>
      <c r="AU49" s="176">
        <f t="shared" si="34"/>
        <v>0</v>
      </c>
      <c r="AV49" s="176">
        <f t="shared" si="35"/>
        <v>0</v>
      </c>
      <c r="AW49" s="176">
        <f t="shared" si="36"/>
        <v>0</v>
      </c>
      <c r="AX49" s="176">
        <f t="shared" si="37"/>
        <v>0</v>
      </c>
      <c r="AY49" s="176">
        <f t="shared" si="38"/>
        <v>0</v>
      </c>
      <c r="AZ49" s="176">
        <f t="shared" si="39"/>
        <v>0</v>
      </c>
      <c r="BA49" s="176">
        <f t="shared" si="40"/>
        <v>0</v>
      </c>
      <c r="BB49" s="176">
        <f t="shared" si="41"/>
        <v>0</v>
      </c>
      <c r="BC49" s="176">
        <f t="shared" si="42"/>
        <v>0</v>
      </c>
      <c r="BD49" s="176">
        <f t="shared" si="43"/>
        <v>0</v>
      </c>
      <c r="BE49" s="176">
        <f t="shared" si="44"/>
        <v>0</v>
      </c>
      <c r="BF49" s="176">
        <f t="shared" si="45"/>
        <v>0</v>
      </c>
    </row>
    <row r="50" spans="1:58" ht="21.75" customHeight="1" x14ac:dyDescent="0.15">
      <c r="A50" s="176">
        <f>IF(G50=3,MAX($A$14:A49)+1,0)</f>
        <v>0</v>
      </c>
      <c r="B50" s="22"/>
      <c r="C50" s="16"/>
      <c r="D50" s="10"/>
      <c r="E50" s="11"/>
      <c r="F50" s="179">
        <f t="shared" si="13"/>
        <v>0</v>
      </c>
      <c r="G50" s="180">
        <f t="shared" si="14"/>
        <v>0</v>
      </c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3"/>
      <c r="T50" s="191"/>
      <c r="U50" s="192"/>
      <c r="V50" s="193"/>
      <c r="W50" s="192"/>
      <c r="X50" s="193"/>
      <c r="Y50" s="194"/>
      <c r="Z50" s="182">
        <f t="shared" si="15"/>
        <v>0</v>
      </c>
      <c r="AB50" s="176">
        <f t="shared" si="16"/>
        <v>0</v>
      </c>
      <c r="AC50" s="176">
        <f t="shared" si="17"/>
        <v>0</v>
      </c>
      <c r="AD50" s="176">
        <f t="shared" si="18"/>
        <v>0</v>
      </c>
      <c r="AE50" s="176">
        <f t="shared" si="19"/>
        <v>0</v>
      </c>
      <c r="AF50" s="176">
        <f t="shared" si="20"/>
        <v>0</v>
      </c>
      <c r="AG50" s="176">
        <f t="shared" si="21"/>
        <v>0</v>
      </c>
      <c r="AH50" s="176">
        <f t="shared" si="22"/>
        <v>0</v>
      </c>
      <c r="AI50" s="176">
        <f t="shared" si="23"/>
        <v>0</v>
      </c>
      <c r="AJ50" s="176">
        <f t="shared" si="24"/>
        <v>0</v>
      </c>
      <c r="AK50" s="176">
        <f t="shared" si="25"/>
        <v>0</v>
      </c>
      <c r="AL50" s="176">
        <f t="shared" si="26"/>
        <v>0</v>
      </c>
      <c r="AM50" s="176">
        <f t="shared" si="27"/>
        <v>0</v>
      </c>
      <c r="AN50" s="176">
        <f t="shared" si="28"/>
        <v>0</v>
      </c>
      <c r="AO50" s="176">
        <f t="shared" si="29"/>
        <v>0</v>
      </c>
      <c r="AP50" s="176">
        <f t="shared" si="30"/>
        <v>0</v>
      </c>
      <c r="AR50" s="176">
        <f t="shared" si="31"/>
        <v>0</v>
      </c>
      <c r="AS50" s="176">
        <f t="shared" si="32"/>
        <v>0</v>
      </c>
      <c r="AT50" s="176">
        <f t="shared" si="33"/>
        <v>0</v>
      </c>
      <c r="AU50" s="176">
        <f t="shared" si="34"/>
        <v>0</v>
      </c>
      <c r="AV50" s="176">
        <f t="shared" si="35"/>
        <v>0</v>
      </c>
      <c r="AW50" s="176">
        <f t="shared" si="36"/>
        <v>0</v>
      </c>
      <c r="AX50" s="176">
        <f t="shared" si="37"/>
        <v>0</v>
      </c>
      <c r="AY50" s="176">
        <f t="shared" si="38"/>
        <v>0</v>
      </c>
      <c r="AZ50" s="176">
        <f t="shared" si="39"/>
        <v>0</v>
      </c>
      <c r="BA50" s="176">
        <f t="shared" si="40"/>
        <v>0</v>
      </c>
      <c r="BB50" s="176">
        <f t="shared" si="41"/>
        <v>0</v>
      </c>
      <c r="BC50" s="176">
        <f t="shared" si="42"/>
        <v>0</v>
      </c>
      <c r="BD50" s="176">
        <f t="shared" si="43"/>
        <v>0</v>
      </c>
      <c r="BE50" s="176">
        <f t="shared" si="44"/>
        <v>0</v>
      </c>
      <c r="BF50" s="176">
        <f t="shared" si="45"/>
        <v>0</v>
      </c>
    </row>
    <row r="51" spans="1:58" ht="21.75" customHeight="1" x14ac:dyDescent="0.15">
      <c r="A51" s="176">
        <f>IF(G51=3,MAX($A$14:A50)+1,0)</f>
        <v>0</v>
      </c>
      <c r="B51" s="22"/>
      <c r="C51" s="16"/>
      <c r="D51" s="10"/>
      <c r="E51" s="11"/>
      <c r="F51" s="179">
        <f t="shared" si="13"/>
        <v>0</v>
      </c>
      <c r="G51" s="180">
        <f t="shared" si="14"/>
        <v>0</v>
      </c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3"/>
      <c r="T51" s="191"/>
      <c r="U51" s="192"/>
      <c r="V51" s="193"/>
      <c r="W51" s="192"/>
      <c r="X51" s="193"/>
      <c r="Y51" s="194"/>
      <c r="Z51" s="182">
        <f t="shared" si="15"/>
        <v>0</v>
      </c>
      <c r="AB51" s="176">
        <f t="shared" si="16"/>
        <v>0</v>
      </c>
      <c r="AC51" s="176">
        <f t="shared" si="17"/>
        <v>0</v>
      </c>
      <c r="AD51" s="176">
        <f t="shared" si="18"/>
        <v>0</v>
      </c>
      <c r="AE51" s="176">
        <f t="shared" si="19"/>
        <v>0</v>
      </c>
      <c r="AF51" s="176">
        <f t="shared" si="20"/>
        <v>0</v>
      </c>
      <c r="AG51" s="176">
        <f t="shared" si="21"/>
        <v>0</v>
      </c>
      <c r="AH51" s="176">
        <f t="shared" si="22"/>
        <v>0</v>
      </c>
      <c r="AI51" s="176">
        <f t="shared" si="23"/>
        <v>0</v>
      </c>
      <c r="AJ51" s="176">
        <f t="shared" si="24"/>
        <v>0</v>
      </c>
      <c r="AK51" s="176">
        <f t="shared" si="25"/>
        <v>0</v>
      </c>
      <c r="AL51" s="176">
        <f t="shared" si="26"/>
        <v>0</v>
      </c>
      <c r="AM51" s="176">
        <f t="shared" si="27"/>
        <v>0</v>
      </c>
      <c r="AN51" s="176">
        <f t="shared" si="28"/>
        <v>0</v>
      </c>
      <c r="AO51" s="176">
        <f t="shared" si="29"/>
        <v>0</v>
      </c>
      <c r="AP51" s="176">
        <f t="shared" si="30"/>
        <v>0</v>
      </c>
      <c r="AR51" s="176">
        <f t="shared" si="31"/>
        <v>0</v>
      </c>
      <c r="AS51" s="176">
        <f t="shared" si="32"/>
        <v>0</v>
      </c>
      <c r="AT51" s="176">
        <f t="shared" si="33"/>
        <v>0</v>
      </c>
      <c r="AU51" s="176">
        <f t="shared" si="34"/>
        <v>0</v>
      </c>
      <c r="AV51" s="176">
        <f t="shared" si="35"/>
        <v>0</v>
      </c>
      <c r="AW51" s="176">
        <f t="shared" si="36"/>
        <v>0</v>
      </c>
      <c r="AX51" s="176">
        <f t="shared" si="37"/>
        <v>0</v>
      </c>
      <c r="AY51" s="176">
        <f t="shared" si="38"/>
        <v>0</v>
      </c>
      <c r="AZ51" s="176">
        <f t="shared" si="39"/>
        <v>0</v>
      </c>
      <c r="BA51" s="176">
        <f t="shared" si="40"/>
        <v>0</v>
      </c>
      <c r="BB51" s="176">
        <f t="shared" si="41"/>
        <v>0</v>
      </c>
      <c r="BC51" s="176">
        <f t="shared" si="42"/>
        <v>0</v>
      </c>
      <c r="BD51" s="176">
        <f t="shared" si="43"/>
        <v>0</v>
      </c>
      <c r="BE51" s="176">
        <f t="shared" si="44"/>
        <v>0</v>
      </c>
      <c r="BF51" s="176">
        <f t="shared" si="45"/>
        <v>0</v>
      </c>
    </row>
    <row r="52" spans="1:58" ht="21.75" customHeight="1" x14ac:dyDescent="0.15">
      <c r="A52" s="176">
        <f>IF(G52=3,MAX($A$14:A51)+1,0)</f>
        <v>0</v>
      </c>
      <c r="B52" s="22"/>
      <c r="C52" s="16"/>
      <c r="D52" s="10"/>
      <c r="E52" s="11"/>
      <c r="F52" s="179">
        <f t="shared" si="13"/>
        <v>0</v>
      </c>
      <c r="G52" s="180">
        <f t="shared" si="14"/>
        <v>0</v>
      </c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3"/>
      <c r="T52" s="191"/>
      <c r="U52" s="192"/>
      <c r="V52" s="193"/>
      <c r="W52" s="192"/>
      <c r="X52" s="193"/>
      <c r="Y52" s="194"/>
      <c r="Z52" s="182">
        <f t="shared" si="15"/>
        <v>0</v>
      </c>
      <c r="AB52" s="176">
        <f t="shared" si="16"/>
        <v>0</v>
      </c>
      <c r="AC52" s="176">
        <f t="shared" si="17"/>
        <v>0</v>
      </c>
      <c r="AD52" s="176">
        <f t="shared" si="18"/>
        <v>0</v>
      </c>
      <c r="AE52" s="176">
        <f t="shared" si="19"/>
        <v>0</v>
      </c>
      <c r="AF52" s="176">
        <f t="shared" si="20"/>
        <v>0</v>
      </c>
      <c r="AG52" s="176">
        <f t="shared" si="21"/>
        <v>0</v>
      </c>
      <c r="AH52" s="176">
        <f t="shared" si="22"/>
        <v>0</v>
      </c>
      <c r="AI52" s="176">
        <f t="shared" si="23"/>
        <v>0</v>
      </c>
      <c r="AJ52" s="176">
        <f t="shared" si="24"/>
        <v>0</v>
      </c>
      <c r="AK52" s="176">
        <f t="shared" si="25"/>
        <v>0</v>
      </c>
      <c r="AL52" s="176">
        <f t="shared" si="26"/>
        <v>0</v>
      </c>
      <c r="AM52" s="176">
        <f t="shared" si="27"/>
        <v>0</v>
      </c>
      <c r="AN52" s="176">
        <f t="shared" si="28"/>
        <v>0</v>
      </c>
      <c r="AO52" s="176">
        <f t="shared" si="29"/>
        <v>0</v>
      </c>
      <c r="AP52" s="176">
        <f t="shared" si="30"/>
        <v>0</v>
      </c>
      <c r="AR52" s="176">
        <f t="shared" si="31"/>
        <v>0</v>
      </c>
      <c r="AS52" s="176">
        <f t="shared" si="32"/>
        <v>0</v>
      </c>
      <c r="AT52" s="176">
        <f t="shared" si="33"/>
        <v>0</v>
      </c>
      <c r="AU52" s="176">
        <f t="shared" si="34"/>
        <v>0</v>
      </c>
      <c r="AV52" s="176">
        <f t="shared" si="35"/>
        <v>0</v>
      </c>
      <c r="AW52" s="176">
        <f t="shared" si="36"/>
        <v>0</v>
      </c>
      <c r="AX52" s="176">
        <f t="shared" si="37"/>
        <v>0</v>
      </c>
      <c r="AY52" s="176">
        <f t="shared" si="38"/>
        <v>0</v>
      </c>
      <c r="AZ52" s="176">
        <f t="shared" si="39"/>
        <v>0</v>
      </c>
      <c r="BA52" s="176">
        <f t="shared" si="40"/>
        <v>0</v>
      </c>
      <c r="BB52" s="176">
        <f t="shared" si="41"/>
        <v>0</v>
      </c>
      <c r="BC52" s="176">
        <f t="shared" si="42"/>
        <v>0</v>
      </c>
      <c r="BD52" s="176">
        <f t="shared" si="43"/>
        <v>0</v>
      </c>
      <c r="BE52" s="176">
        <f t="shared" si="44"/>
        <v>0</v>
      </c>
      <c r="BF52" s="176">
        <f t="shared" si="45"/>
        <v>0</v>
      </c>
    </row>
    <row r="53" spans="1:58" ht="21.75" customHeight="1" x14ac:dyDescent="0.15">
      <c r="A53" s="176">
        <f>IF(G53=3,MAX($A$14:A52)+1,0)</f>
        <v>0</v>
      </c>
      <c r="B53" s="22"/>
      <c r="C53" s="16"/>
      <c r="D53" s="10"/>
      <c r="E53" s="11"/>
      <c r="F53" s="179">
        <f t="shared" si="13"/>
        <v>0</v>
      </c>
      <c r="G53" s="180">
        <f t="shared" si="14"/>
        <v>0</v>
      </c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3"/>
      <c r="T53" s="191"/>
      <c r="U53" s="192"/>
      <c r="V53" s="193"/>
      <c r="W53" s="192"/>
      <c r="X53" s="193"/>
      <c r="Y53" s="194"/>
      <c r="Z53" s="182">
        <f t="shared" si="15"/>
        <v>0</v>
      </c>
      <c r="AB53" s="176">
        <f t="shared" si="16"/>
        <v>0</v>
      </c>
      <c r="AC53" s="176">
        <f t="shared" si="17"/>
        <v>0</v>
      </c>
      <c r="AD53" s="176">
        <f t="shared" si="18"/>
        <v>0</v>
      </c>
      <c r="AE53" s="176">
        <f t="shared" si="19"/>
        <v>0</v>
      </c>
      <c r="AF53" s="176">
        <f t="shared" si="20"/>
        <v>0</v>
      </c>
      <c r="AG53" s="176">
        <f t="shared" si="21"/>
        <v>0</v>
      </c>
      <c r="AH53" s="176">
        <f t="shared" si="22"/>
        <v>0</v>
      </c>
      <c r="AI53" s="176">
        <f t="shared" si="23"/>
        <v>0</v>
      </c>
      <c r="AJ53" s="176">
        <f t="shared" si="24"/>
        <v>0</v>
      </c>
      <c r="AK53" s="176">
        <f t="shared" si="25"/>
        <v>0</v>
      </c>
      <c r="AL53" s="176">
        <f t="shared" si="26"/>
        <v>0</v>
      </c>
      <c r="AM53" s="176">
        <f t="shared" si="27"/>
        <v>0</v>
      </c>
      <c r="AN53" s="176">
        <f t="shared" si="28"/>
        <v>0</v>
      </c>
      <c r="AO53" s="176">
        <f t="shared" si="29"/>
        <v>0</v>
      </c>
      <c r="AP53" s="176">
        <f t="shared" si="30"/>
        <v>0</v>
      </c>
      <c r="AR53" s="176">
        <f t="shared" si="31"/>
        <v>0</v>
      </c>
      <c r="AS53" s="176">
        <f t="shared" si="32"/>
        <v>0</v>
      </c>
      <c r="AT53" s="176">
        <f t="shared" si="33"/>
        <v>0</v>
      </c>
      <c r="AU53" s="176">
        <f t="shared" si="34"/>
        <v>0</v>
      </c>
      <c r="AV53" s="176">
        <f t="shared" si="35"/>
        <v>0</v>
      </c>
      <c r="AW53" s="176">
        <f t="shared" si="36"/>
        <v>0</v>
      </c>
      <c r="AX53" s="176">
        <f t="shared" si="37"/>
        <v>0</v>
      </c>
      <c r="AY53" s="176">
        <f t="shared" si="38"/>
        <v>0</v>
      </c>
      <c r="AZ53" s="176">
        <f t="shared" si="39"/>
        <v>0</v>
      </c>
      <c r="BA53" s="176">
        <f t="shared" si="40"/>
        <v>0</v>
      </c>
      <c r="BB53" s="176">
        <f t="shared" si="41"/>
        <v>0</v>
      </c>
      <c r="BC53" s="176">
        <f t="shared" si="42"/>
        <v>0</v>
      </c>
      <c r="BD53" s="176">
        <f t="shared" si="43"/>
        <v>0</v>
      </c>
      <c r="BE53" s="176">
        <f t="shared" si="44"/>
        <v>0</v>
      </c>
      <c r="BF53" s="176">
        <f t="shared" si="45"/>
        <v>0</v>
      </c>
    </row>
    <row r="54" spans="1:58" ht="21.75" customHeight="1" x14ac:dyDescent="0.15">
      <c r="A54" s="176">
        <f>IF(G54=3,MAX($A$14:A53)+1,0)</f>
        <v>0</v>
      </c>
      <c r="B54" s="22"/>
      <c r="C54" s="16"/>
      <c r="D54" s="10"/>
      <c r="E54" s="11"/>
      <c r="F54" s="179">
        <f t="shared" si="13"/>
        <v>0</v>
      </c>
      <c r="G54" s="180">
        <f t="shared" si="14"/>
        <v>0</v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3"/>
      <c r="T54" s="191"/>
      <c r="U54" s="192"/>
      <c r="V54" s="193"/>
      <c r="W54" s="192"/>
      <c r="X54" s="193"/>
      <c r="Y54" s="194"/>
      <c r="Z54" s="182">
        <f t="shared" si="15"/>
        <v>0</v>
      </c>
      <c r="AB54" s="176">
        <f t="shared" si="16"/>
        <v>0</v>
      </c>
      <c r="AC54" s="176">
        <f t="shared" si="17"/>
        <v>0</v>
      </c>
      <c r="AD54" s="176">
        <f t="shared" si="18"/>
        <v>0</v>
      </c>
      <c r="AE54" s="176">
        <f t="shared" si="19"/>
        <v>0</v>
      </c>
      <c r="AF54" s="176">
        <f t="shared" si="20"/>
        <v>0</v>
      </c>
      <c r="AG54" s="176">
        <f t="shared" si="21"/>
        <v>0</v>
      </c>
      <c r="AH54" s="176">
        <f t="shared" si="22"/>
        <v>0</v>
      </c>
      <c r="AI54" s="176">
        <f t="shared" si="23"/>
        <v>0</v>
      </c>
      <c r="AJ54" s="176">
        <f t="shared" si="24"/>
        <v>0</v>
      </c>
      <c r="AK54" s="176">
        <f t="shared" si="25"/>
        <v>0</v>
      </c>
      <c r="AL54" s="176">
        <f t="shared" si="26"/>
        <v>0</v>
      </c>
      <c r="AM54" s="176">
        <f t="shared" si="27"/>
        <v>0</v>
      </c>
      <c r="AN54" s="176">
        <f t="shared" si="28"/>
        <v>0</v>
      </c>
      <c r="AO54" s="176">
        <f t="shared" si="29"/>
        <v>0</v>
      </c>
      <c r="AP54" s="176">
        <f t="shared" si="30"/>
        <v>0</v>
      </c>
      <c r="AR54" s="176">
        <f t="shared" si="31"/>
        <v>0</v>
      </c>
      <c r="AS54" s="176">
        <f t="shared" si="32"/>
        <v>0</v>
      </c>
      <c r="AT54" s="176">
        <f t="shared" si="33"/>
        <v>0</v>
      </c>
      <c r="AU54" s="176">
        <f t="shared" si="34"/>
        <v>0</v>
      </c>
      <c r="AV54" s="176">
        <f t="shared" si="35"/>
        <v>0</v>
      </c>
      <c r="AW54" s="176">
        <f t="shared" si="36"/>
        <v>0</v>
      </c>
      <c r="AX54" s="176">
        <f t="shared" si="37"/>
        <v>0</v>
      </c>
      <c r="AY54" s="176">
        <f t="shared" si="38"/>
        <v>0</v>
      </c>
      <c r="AZ54" s="176">
        <f t="shared" si="39"/>
        <v>0</v>
      </c>
      <c r="BA54" s="176">
        <f t="shared" si="40"/>
        <v>0</v>
      </c>
      <c r="BB54" s="176">
        <f t="shared" si="41"/>
        <v>0</v>
      </c>
      <c r="BC54" s="176">
        <f t="shared" si="42"/>
        <v>0</v>
      </c>
      <c r="BD54" s="176">
        <f t="shared" si="43"/>
        <v>0</v>
      </c>
      <c r="BE54" s="176">
        <f t="shared" si="44"/>
        <v>0</v>
      </c>
      <c r="BF54" s="176">
        <f t="shared" si="45"/>
        <v>0</v>
      </c>
    </row>
    <row r="55" spans="1:58" ht="21.75" customHeight="1" x14ac:dyDescent="0.15">
      <c r="A55" s="176">
        <f>IF(G55=3,MAX($A$14:A54)+1,0)</f>
        <v>0</v>
      </c>
      <c r="B55" s="22"/>
      <c r="C55" s="16"/>
      <c r="D55" s="10"/>
      <c r="E55" s="11"/>
      <c r="F55" s="179">
        <f t="shared" si="13"/>
        <v>0</v>
      </c>
      <c r="G55" s="180">
        <f t="shared" si="14"/>
        <v>0</v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3"/>
      <c r="T55" s="191"/>
      <c r="U55" s="192"/>
      <c r="V55" s="193"/>
      <c r="W55" s="192"/>
      <c r="X55" s="193"/>
      <c r="Y55" s="194"/>
      <c r="Z55" s="182">
        <f t="shared" si="15"/>
        <v>0</v>
      </c>
      <c r="AB55" s="176">
        <f t="shared" si="16"/>
        <v>0</v>
      </c>
      <c r="AC55" s="176">
        <f t="shared" si="17"/>
        <v>0</v>
      </c>
      <c r="AD55" s="176">
        <f t="shared" si="18"/>
        <v>0</v>
      </c>
      <c r="AE55" s="176">
        <f t="shared" si="19"/>
        <v>0</v>
      </c>
      <c r="AF55" s="176">
        <f t="shared" si="20"/>
        <v>0</v>
      </c>
      <c r="AG55" s="176">
        <f t="shared" si="21"/>
        <v>0</v>
      </c>
      <c r="AH55" s="176">
        <f t="shared" si="22"/>
        <v>0</v>
      </c>
      <c r="AI55" s="176">
        <f t="shared" si="23"/>
        <v>0</v>
      </c>
      <c r="AJ55" s="176">
        <f t="shared" si="24"/>
        <v>0</v>
      </c>
      <c r="AK55" s="176">
        <f t="shared" si="25"/>
        <v>0</v>
      </c>
      <c r="AL55" s="176">
        <f t="shared" si="26"/>
        <v>0</v>
      </c>
      <c r="AM55" s="176">
        <f t="shared" si="27"/>
        <v>0</v>
      </c>
      <c r="AN55" s="176">
        <f t="shared" si="28"/>
        <v>0</v>
      </c>
      <c r="AO55" s="176">
        <f t="shared" si="29"/>
        <v>0</v>
      </c>
      <c r="AP55" s="176">
        <f t="shared" si="30"/>
        <v>0</v>
      </c>
      <c r="AR55" s="176">
        <f t="shared" si="31"/>
        <v>0</v>
      </c>
      <c r="AS55" s="176">
        <f t="shared" si="32"/>
        <v>0</v>
      </c>
      <c r="AT55" s="176">
        <f t="shared" si="33"/>
        <v>0</v>
      </c>
      <c r="AU55" s="176">
        <f t="shared" si="34"/>
        <v>0</v>
      </c>
      <c r="AV55" s="176">
        <f t="shared" si="35"/>
        <v>0</v>
      </c>
      <c r="AW55" s="176">
        <f t="shared" si="36"/>
        <v>0</v>
      </c>
      <c r="AX55" s="176">
        <f t="shared" si="37"/>
        <v>0</v>
      </c>
      <c r="AY55" s="176">
        <f t="shared" si="38"/>
        <v>0</v>
      </c>
      <c r="AZ55" s="176">
        <f t="shared" si="39"/>
        <v>0</v>
      </c>
      <c r="BA55" s="176">
        <f t="shared" si="40"/>
        <v>0</v>
      </c>
      <c r="BB55" s="176">
        <f t="shared" si="41"/>
        <v>0</v>
      </c>
      <c r="BC55" s="176">
        <f t="shared" si="42"/>
        <v>0</v>
      </c>
      <c r="BD55" s="176">
        <f t="shared" si="43"/>
        <v>0</v>
      </c>
      <c r="BE55" s="176">
        <f t="shared" si="44"/>
        <v>0</v>
      </c>
      <c r="BF55" s="176">
        <f t="shared" si="45"/>
        <v>0</v>
      </c>
    </row>
    <row r="56" spans="1:58" s="162" customFormat="1" ht="21.75" customHeight="1" x14ac:dyDescent="0.15">
      <c r="A56" s="176">
        <f>IF(G56=3,MAX($A$14:A55)+1,0)</f>
        <v>0</v>
      </c>
      <c r="B56" s="21"/>
      <c r="C56" s="5"/>
      <c r="D56" s="6"/>
      <c r="E56" s="7"/>
      <c r="F56" s="177">
        <f t="shared" si="13"/>
        <v>0</v>
      </c>
      <c r="G56" s="178">
        <f t="shared" si="14"/>
        <v>0</v>
      </c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9"/>
      <c r="T56" s="187"/>
      <c r="U56" s="188"/>
      <c r="V56" s="189"/>
      <c r="W56" s="188"/>
      <c r="X56" s="189"/>
      <c r="Y56" s="190"/>
      <c r="Z56" s="181">
        <f t="shared" si="15"/>
        <v>0</v>
      </c>
      <c r="AB56" s="175">
        <f t="shared" si="16"/>
        <v>0</v>
      </c>
      <c r="AC56" s="175">
        <f t="shared" si="17"/>
        <v>0</v>
      </c>
      <c r="AD56" s="175">
        <f t="shared" si="18"/>
        <v>0</v>
      </c>
      <c r="AE56" s="175">
        <f t="shared" si="19"/>
        <v>0</v>
      </c>
      <c r="AF56" s="175">
        <f t="shared" si="20"/>
        <v>0</v>
      </c>
      <c r="AG56" s="175">
        <f t="shared" si="21"/>
        <v>0</v>
      </c>
      <c r="AH56" s="175">
        <f t="shared" si="22"/>
        <v>0</v>
      </c>
      <c r="AI56" s="175">
        <f t="shared" si="23"/>
        <v>0</v>
      </c>
      <c r="AJ56" s="175">
        <f t="shared" si="24"/>
        <v>0</v>
      </c>
      <c r="AK56" s="175">
        <f t="shared" si="25"/>
        <v>0</v>
      </c>
      <c r="AL56" s="175">
        <f t="shared" si="26"/>
        <v>0</v>
      </c>
      <c r="AM56" s="175">
        <f t="shared" si="27"/>
        <v>0</v>
      </c>
      <c r="AN56" s="175">
        <f t="shared" si="28"/>
        <v>0</v>
      </c>
      <c r="AO56" s="175">
        <f t="shared" si="29"/>
        <v>0</v>
      </c>
      <c r="AP56" s="175">
        <f t="shared" si="30"/>
        <v>0</v>
      </c>
      <c r="AR56" s="175">
        <f t="shared" si="31"/>
        <v>0</v>
      </c>
      <c r="AS56" s="175">
        <f t="shared" si="32"/>
        <v>0</v>
      </c>
      <c r="AT56" s="175">
        <f t="shared" si="33"/>
        <v>0</v>
      </c>
      <c r="AU56" s="175">
        <f t="shared" si="34"/>
        <v>0</v>
      </c>
      <c r="AV56" s="175">
        <f t="shared" si="35"/>
        <v>0</v>
      </c>
      <c r="AW56" s="175">
        <f t="shared" si="36"/>
        <v>0</v>
      </c>
      <c r="AX56" s="175">
        <f t="shared" si="37"/>
        <v>0</v>
      </c>
      <c r="AY56" s="175">
        <f t="shared" si="38"/>
        <v>0</v>
      </c>
      <c r="AZ56" s="175">
        <f t="shared" si="39"/>
        <v>0</v>
      </c>
      <c r="BA56" s="175">
        <f t="shared" si="40"/>
        <v>0</v>
      </c>
      <c r="BB56" s="175">
        <f t="shared" si="41"/>
        <v>0</v>
      </c>
      <c r="BC56" s="175">
        <f t="shared" si="42"/>
        <v>0</v>
      </c>
      <c r="BD56" s="175">
        <f t="shared" si="43"/>
        <v>0</v>
      </c>
      <c r="BE56" s="175">
        <f t="shared" si="44"/>
        <v>0</v>
      </c>
      <c r="BF56" s="175">
        <f t="shared" si="45"/>
        <v>0</v>
      </c>
    </row>
    <row r="57" spans="1:58" s="162" customFormat="1" ht="21.75" customHeight="1" x14ac:dyDescent="0.15">
      <c r="A57" s="176">
        <f>IF(G57=3,MAX($A$14:A56)+1,0)</f>
        <v>0</v>
      </c>
      <c r="B57" s="21"/>
      <c r="C57" s="5"/>
      <c r="D57" s="6"/>
      <c r="E57" s="7"/>
      <c r="F57" s="177">
        <f t="shared" si="13"/>
        <v>0</v>
      </c>
      <c r="G57" s="178">
        <f t="shared" si="14"/>
        <v>0</v>
      </c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9"/>
      <c r="T57" s="187"/>
      <c r="U57" s="188"/>
      <c r="V57" s="189"/>
      <c r="W57" s="188"/>
      <c r="X57" s="189"/>
      <c r="Y57" s="190"/>
      <c r="Z57" s="181">
        <f t="shared" si="15"/>
        <v>0</v>
      </c>
      <c r="AB57" s="175">
        <f t="shared" si="16"/>
        <v>0</v>
      </c>
      <c r="AC57" s="175">
        <f t="shared" si="17"/>
        <v>0</v>
      </c>
      <c r="AD57" s="175">
        <f t="shared" si="18"/>
        <v>0</v>
      </c>
      <c r="AE57" s="175">
        <f t="shared" si="19"/>
        <v>0</v>
      </c>
      <c r="AF57" s="175">
        <f t="shared" si="20"/>
        <v>0</v>
      </c>
      <c r="AG57" s="175">
        <f t="shared" si="21"/>
        <v>0</v>
      </c>
      <c r="AH57" s="175">
        <f t="shared" si="22"/>
        <v>0</v>
      </c>
      <c r="AI57" s="175">
        <f t="shared" si="23"/>
        <v>0</v>
      </c>
      <c r="AJ57" s="175">
        <f t="shared" si="24"/>
        <v>0</v>
      </c>
      <c r="AK57" s="175">
        <f t="shared" si="25"/>
        <v>0</v>
      </c>
      <c r="AL57" s="175">
        <f t="shared" si="26"/>
        <v>0</v>
      </c>
      <c r="AM57" s="175">
        <f t="shared" si="27"/>
        <v>0</v>
      </c>
      <c r="AN57" s="175">
        <f t="shared" si="28"/>
        <v>0</v>
      </c>
      <c r="AO57" s="175">
        <f t="shared" si="29"/>
        <v>0</v>
      </c>
      <c r="AP57" s="175">
        <f t="shared" si="30"/>
        <v>0</v>
      </c>
      <c r="AR57" s="175">
        <f t="shared" si="31"/>
        <v>0</v>
      </c>
      <c r="AS57" s="175">
        <f t="shared" si="32"/>
        <v>0</v>
      </c>
      <c r="AT57" s="175">
        <f t="shared" si="33"/>
        <v>0</v>
      </c>
      <c r="AU57" s="175">
        <f t="shared" si="34"/>
        <v>0</v>
      </c>
      <c r="AV57" s="175">
        <f t="shared" si="35"/>
        <v>0</v>
      </c>
      <c r="AW57" s="175">
        <f t="shared" si="36"/>
        <v>0</v>
      </c>
      <c r="AX57" s="175">
        <f t="shared" si="37"/>
        <v>0</v>
      </c>
      <c r="AY57" s="175">
        <f t="shared" si="38"/>
        <v>0</v>
      </c>
      <c r="AZ57" s="175">
        <f t="shared" si="39"/>
        <v>0</v>
      </c>
      <c r="BA57" s="175">
        <f t="shared" si="40"/>
        <v>0</v>
      </c>
      <c r="BB57" s="175">
        <f t="shared" si="41"/>
        <v>0</v>
      </c>
      <c r="BC57" s="175">
        <f t="shared" si="42"/>
        <v>0</v>
      </c>
      <c r="BD57" s="175">
        <f t="shared" si="43"/>
        <v>0</v>
      </c>
      <c r="BE57" s="175">
        <f t="shared" si="44"/>
        <v>0</v>
      </c>
      <c r="BF57" s="175">
        <f t="shared" si="45"/>
        <v>0</v>
      </c>
    </row>
    <row r="58" spans="1:58" s="162" customFormat="1" ht="21.75" customHeight="1" x14ac:dyDescent="0.15">
      <c r="A58" s="176">
        <f>IF(G58=3,MAX($A$14:A57)+1,0)</f>
        <v>0</v>
      </c>
      <c r="B58" s="21"/>
      <c r="C58" s="5"/>
      <c r="D58" s="6"/>
      <c r="E58" s="7"/>
      <c r="F58" s="177">
        <f t="shared" si="13"/>
        <v>0</v>
      </c>
      <c r="G58" s="178">
        <f t="shared" si="14"/>
        <v>0</v>
      </c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187"/>
      <c r="U58" s="188"/>
      <c r="V58" s="189"/>
      <c r="W58" s="188"/>
      <c r="X58" s="189"/>
      <c r="Y58" s="190"/>
      <c r="Z58" s="181">
        <f t="shared" si="15"/>
        <v>0</v>
      </c>
      <c r="AB58" s="175">
        <f t="shared" si="16"/>
        <v>0</v>
      </c>
      <c r="AC58" s="175">
        <f t="shared" si="17"/>
        <v>0</v>
      </c>
      <c r="AD58" s="175">
        <f t="shared" si="18"/>
        <v>0</v>
      </c>
      <c r="AE58" s="175">
        <f t="shared" si="19"/>
        <v>0</v>
      </c>
      <c r="AF58" s="175">
        <f t="shared" si="20"/>
        <v>0</v>
      </c>
      <c r="AG58" s="175">
        <f t="shared" si="21"/>
        <v>0</v>
      </c>
      <c r="AH58" s="175">
        <f t="shared" si="22"/>
        <v>0</v>
      </c>
      <c r="AI58" s="175">
        <f t="shared" si="23"/>
        <v>0</v>
      </c>
      <c r="AJ58" s="175">
        <f t="shared" si="24"/>
        <v>0</v>
      </c>
      <c r="AK58" s="175">
        <f t="shared" si="25"/>
        <v>0</v>
      </c>
      <c r="AL58" s="175">
        <f t="shared" si="26"/>
        <v>0</v>
      </c>
      <c r="AM58" s="175">
        <f t="shared" si="27"/>
        <v>0</v>
      </c>
      <c r="AN58" s="175">
        <f t="shared" si="28"/>
        <v>0</v>
      </c>
      <c r="AO58" s="175">
        <f t="shared" si="29"/>
        <v>0</v>
      </c>
      <c r="AP58" s="175">
        <f t="shared" si="30"/>
        <v>0</v>
      </c>
      <c r="AR58" s="175">
        <f t="shared" si="31"/>
        <v>0</v>
      </c>
      <c r="AS58" s="175">
        <f t="shared" si="32"/>
        <v>0</v>
      </c>
      <c r="AT58" s="175">
        <f t="shared" si="33"/>
        <v>0</v>
      </c>
      <c r="AU58" s="175">
        <f t="shared" si="34"/>
        <v>0</v>
      </c>
      <c r="AV58" s="175">
        <f t="shared" si="35"/>
        <v>0</v>
      </c>
      <c r="AW58" s="175">
        <f t="shared" si="36"/>
        <v>0</v>
      </c>
      <c r="AX58" s="175">
        <f t="shared" si="37"/>
        <v>0</v>
      </c>
      <c r="AY58" s="175">
        <f t="shared" si="38"/>
        <v>0</v>
      </c>
      <c r="AZ58" s="175">
        <f t="shared" si="39"/>
        <v>0</v>
      </c>
      <c r="BA58" s="175">
        <f t="shared" si="40"/>
        <v>0</v>
      </c>
      <c r="BB58" s="175">
        <f t="shared" si="41"/>
        <v>0</v>
      </c>
      <c r="BC58" s="175">
        <f t="shared" si="42"/>
        <v>0</v>
      </c>
      <c r="BD58" s="175">
        <f t="shared" si="43"/>
        <v>0</v>
      </c>
      <c r="BE58" s="175">
        <f t="shared" si="44"/>
        <v>0</v>
      </c>
      <c r="BF58" s="175">
        <f t="shared" si="45"/>
        <v>0</v>
      </c>
    </row>
    <row r="59" spans="1:58" s="162" customFormat="1" ht="21.75" customHeight="1" x14ac:dyDescent="0.15">
      <c r="A59" s="176">
        <f>IF(G59=3,MAX($A$14:A58)+1,0)</f>
        <v>0</v>
      </c>
      <c r="B59" s="21"/>
      <c r="C59" s="5"/>
      <c r="D59" s="6"/>
      <c r="E59" s="7"/>
      <c r="F59" s="177">
        <f t="shared" si="13"/>
        <v>0</v>
      </c>
      <c r="G59" s="178">
        <f t="shared" si="14"/>
        <v>0</v>
      </c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187"/>
      <c r="U59" s="188"/>
      <c r="V59" s="189"/>
      <c r="W59" s="188"/>
      <c r="X59" s="189"/>
      <c r="Y59" s="190"/>
      <c r="Z59" s="181">
        <f t="shared" si="15"/>
        <v>0</v>
      </c>
      <c r="AB59" s="175">
        <f t="shared" si="16"/>
        <v>0</v>
      </c>
      <c r="AC59" s="175">
        <f t="shared" si="17"/>
        <v>0</v>
      </c>
      <c r="AD59" s="175">
        <f t="shared" si="18"/>
        <v>0</v>
      </c>
      <c r="AE59" s="175">
        <f t="shared" si="19"/>
        <v>0</v>
      </c>
      <c r="AF59" s="175">
        <f t="shared" si="20"/>
        <v>0</v>
      </c>
      <c r="AG59" s="175">
        <f t="shared" si="21"/>
        <v>0</v>
      </c>
      <c r="AH59" s="175">
        <f t="shared" si="22"/>
        <v>0</v>
      </c>
      <c r="AI59" s="175">
        <f t="shared" si="23"/>
        <v>0</v>
      </c>
      <c r="AJ59" s="175">
        <f t="shared" si="24"/>
        <v>0</v>
      </c>
      <c r="AK59" s="175">
        <f t="shared" si="25"/>
        <v>0</v>
      </c>
      <c r="AL59" s="175">
        <f t="shared" si="26"/>
        <v>0</v>
      </c>
      <c r="AM59" s="175">
        <f t="shared" si="27"/>
        <v>0</v>
      </c>
      <c r="AN59" s="175">
        <f t="shared" si="28"/>
        <v>0</v>
      </c>
      <c r="AO59" s="175">
        <f t="shared" si="29"/>
        <v>0</v>
      </c>
      <c r="AP59" s="175">
        <f t="shared" si="30"/>
        <v>0</v>
      </c>
      <c r="AR59" s="175">
        <f t="shared" si="31"/>
        <v>0</v>
      </c>
      <c r="AS59" s="175">
        <f t="shared" si="32"/>
        <v>0</v>
      </c>
      <c r="AT59" s="175">
        <f t="shared" si="33"/>
        <v>0</v>
      </c>
      <c r="AU59" s="175">
        <f t="shared" si="34"/>
        <v>0</v>
      </c>
      <c r="AV59" s="175">
        <f t="shared" si="35"/>
        <v>0</v>
      </c>
      <c r="AW59" s="175">
        <f t="shared" si="36"/>
        <v>0</v>
      </c>
      <c r="AX59" s="175">
        <f t="shared" si="37"/>
        <v>0</v>
      </c>
      <c r="AY59" s="175">
        <f t="shared" si="38"/>
        <v>0</v>
      </c>
      <c r="AZ59" s="175">
        <f t="shared" si="39"/>
        <v>0</v>
      </c>
      <c r="BA59" s="175">
        <f t="shared" si="40"/>
        <v>0</v>
      </c>
      <c r="BB59" s="175">
        <f t="shared" si="41"/>
        <v>0</v>
      </c>
      <c r="BC59" s="175">
        <f t="shared" si="42"/>
        <v>0</v>
      </c>
      <c r="BD59" s="175">
        <f t="shared" si="43"/>
        <v>0</v>
      </c>
      <c r="BE59" s="175">
        <f t="shared" si="44"/>
        <v>0</v>
      </c>
      <c r="BF59" s="175">
        <f t="shared" si="45"/>
        <v>0</v>
      </c>
    </row>
    <row r="60" spans="1:58" s="162" customFormat="1" ht="21.75" customHeight="1" x14ac:dyDescent="0.15">
      <c r="A60" s="176">
        <f>IF(G60=3,MAX($A$14:A59)+1,0)</f>
        <v>0</v>
      </c>
      <c r="B60" s="21"/>
      <c r="C60" s="5"/>
      <c r="D60" s="6"/>
      <c r="E60" s="7"/>
      <c r="F60" s="177">
        <f t="shared" si="13"/>
        <v>0</v>
      </c>
      <c r="G60" s="178">
        <f t="shared" si="14"/>
        <v>0</v>
      </c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9"/>
      <c r="T60" s="187"/>
      <c r="U60" s="188"/>
      <c r="V60" s="189"/>
      <c r="W60" s="188"/>
      <c r="X60" s="189"/>
      <c r="Y60" s="190"/>
      <c r="Z60" s="181">
        <f t="shared" si="15"/>
        <v>0</v>
      </c>
      <c r="AB60" s="175">
        <f t="shared" si="16"/>
        <v>0</v>
      </c>
      <c r="AC60" s="175">
        <f t="shared" si="17"/>
        <v>0</v>
      </c>
      <c r="AD60" s="175">
        <f t="shared" si="18"/>
        <v>0</v>
      </c>
      <c r="AE60" s="175">
        <f t="shared" si="19"/>
        <v>0</v>
      </c>
      <c r="AF60" s="175">
        <f t="shared" si="20"/>
        <v>0</v>
      </c>
      <c r="AG60" s="175">
        <f t="shared" si="21"/>
        <v>0</v>
      </c>
      <c r="AH60" s="175">
        <f t="shared" si="22"/>
        <v>0</v>
      </c>
      <c r="AI60" s="175">
        <f t="shared" si="23"/>
        <v>0</v>
      </c>
      <c r="AJ60" s="175">
        <f t="shared" si="24"/>
        <v>0</v>
      </c>
      <c r="AK60" s="175">
        <f t="shared" si="25"/>
        <v>0</v>
      </c>
      <c r="AL60" s="175">
        <f t="shared" si="26"/>
        <v>0</v>
      </c>
      <c r="AM60" s="175">
        <f t="shared" si="27"/>
        <v>0</v>
      </c>
      <c r="AN60" s="175">
        <f t="shared" si="28"/>
        <v>0</v>
      </c>
      <c r="AO60" s="175">
        <f t="shared" si="29"/>
        <v>0</v>
      </c>
      <c r="AP60" s="175">
        <f t="shared" si="30"/>
        <v>0</v>
      </c>
      <c r="AR60" s="175">
        <f t="shared" si="31"/>
        <v>0</v>
      </c>
      <c r="AS60" s="175">
        <f t="shared" si="32"/>
        <v>0</v>
      </c>
      <c r="AT60" s="175">
        <f t="shared" si="33"/>
        <v>0</v>
      </c>
      <c r="AU60" s="175">
        <f t="shared" si="34"/>
        <v>0</v>
      </c>
      <c r="AV60" s="175">
        <f t="shared" si="35"/>
        <v>0</v>
      </c>
      <c r="AW60" s="175">
        <f t="shared" si="36"/>
        <v>0</v>
      </c>
      <c r="AX60" s="175">
        <f t="shared" si="37"/>
        <v>0</v>
      </c>
      <c r="AY60" s="175">
        <f t="shared" si="38"/>
        <v>0</v>
      </c>
      <c r="AZ60" s="175">
        <f t="shared" si="39"/>
        <v>0</v>
      </c>
      <c r="BA60" s="175">
        <f t="shared" si="40"/>
        <v>0</v>
      </c>
      <c r="BB60" s="175">
        <f t="shared" si="41"/>
        <v>0</v>
      </c>
      <c r="BC60" s="175">
        <f t="shared" si="42"/>
        <v>0</v>
      </c>
      <c r="BD60" s="175">
        <f t="shared" si="43"/>
        <v>0</v>
      </c>
      <c r="BE60" s="175">
        <f t="shared" si="44"/>
        <v>0</v>
      </c>
      <c r="BF60" s="175">
        <f t="shared" si="45"/>
        <v>0</v>
      </c>
    </row>
    <row r="61" spans="1:58" s="162" customFormat="1" ht="21.75" customHeight="1" x14ac:dyDescent="0.15">
      <c r="A61" s="176">
        <f>IF(G61=3,MAX($A$14:A60)+1,0)</f>
        <v>0</v>
      </c>
      <c r="B61" s="21"/>
      <c r="C61" s="5"/>
      <c r="D61" s="6"/>
      <c r="E61" s="7"/>
      <c r="F61" s="177">
        <f t="shared" si="13"/>
        <v>0</v>
      </c>
      <c r="G61" s="178">
        <f t="shared" si="14"/>
        <v>0</v>
      </c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187"/>
      <c r="U61" s="188"/>
      <c r="V61" s="189"/>
      <c r="W61" s="188"/>
      <c r="X61" s="189"/>
      <c r="Y61" s="190"/>
      <c r="Z61" s="181">
        <f t="shared" si="15"/>
        <v>0</v>
      </c>
      <c r="AB61" s="175">
        <f t="shared" si="16"/>
        <v>0</v>
      </c>
      <c r="AC61" s="175">
        <f t="shared" si="17"/>
        <v>0</v>
      </c>
      <c r="AD61" s="175">
        <f t="shared" si="18"/>
        <v>0</v>
      </c>
      <c r="AE61" s="175">
        <f t="shared" si="19"/>
        <v>0</v>
      </c>
      <c r="AF61" s="175">
        <f t="shared" si="20"/>
        <v>0</v>
      </c>
      <c r="AG61" s="175">
        <f t="shared" si="21"/>
        <v>0</v>
      </c>
      <c r="AH61" s="175">
        <f t="shared" si="22"/>
        <v>0</v>
      </c>
      <c r="AI61" s="175">
        <f t="shared" si="23"/>
        <v>0</v>
      </c>
      <c r="AJ61" s="175">
        <f t="shared" si="24"/>
        <v>0</v>
      </c>
      <c r="AK61" s="175">
        <f t="shared" si="25"/>
        <v>0</v>
      </c>
      <c r="AL61" s="175">
        <f t="shared" si="26"/>
        <v>0</v>
      </c>
      <c r="AM61" s="175">
        <f t="shared" si="27"/>
        <v>0</v>
      </c>
      <c r="AN61" s="175">
        <f t="shared" si="28"/>
        <v>0</v>
      </c>
      <c r="AO61" s="175">
        <f t="shared" si="29"/>
        <v>0</v>
      </c>
      <c r="AP61" s="175">
        <f t="shared" si="30"/>
        <v>0</v>
      </c>
      <c r="AR61" s="175">
        <f t="shared" si="31"/>
        <v>0</v>
      </c>
      <c r="AS61" s="175">
        <f t="shared" si="32"/>
        <v>0</v>
      </c>
      <c r="AT61" s="175">
        <f t="shared" si="33"/>
        <v>0</v>
      </c>
      <c r="AU61" s="175">
        <f t="shared" si="34"/>
        <v>0</v>
      </c>
      <c r="AV61" s="175">
        <f t="shared" si="35"/>
        <v>0</v>
      </c>
      <c r="AW61" s="175">
        <f t="shared" si="36"/>
        <v>0</v>
      </c>
      <c r="AX61" s="175">
        <f t="shared" si="37"/>
        <v>0</v>
      </c>
      <c r="AY61" s="175">
        <f t="shared" si="38"/>
        <v>0</v>
      </c>
      <c r="AZ61" s="175">
        <f t="shared" si="39"/>
        <v>0</v>
      </c>
      <c r="BA61" s="175">
        <f t="shared" si="40"/>
        <v>0</v>
      </c>
      <c r="BB61" s="175">
        <f t="shared" si="41"/>
        <v>0</v>
      </c>
      <c r="BC61" s="175">
        <f t="shared" si="42"/>
        <v>0</v>
      </c>
      <c r="BD61" s="175">
        <f t="shared" si="43"/>
        <v>0</v>
      </c>
      <c r="BE61" s="175">
        <f t="shared" si="44"/>
        <v>0</v>
      </c>
      <c r="BF61" s="175">
        <f t="shared" si="45"/>
        <v>0</v>
      </c>
    </row>
    <row r="62" spans="1:58" s="162" customFormat="1" ht="21.75" customHeight="1" x14ac:dyDescent="0.15">
      <c r="A62" s="176">
        <f>IF(G62=3,MAX($A$14:A61)+1,0)</f>
        <v>0</v>
      </c>
      <c r="B62" s="21"/>
      <c r="C62" s="5"/>
      <c r="D62" s="6"/>
      <c r="E62" s="7"/>
      <c r="F62" s="177">
        <f t="shared" si="13"/>
        <v>0</v>
      </c>
      <c r="G62" s="178">
        <f t="shared" si="14"/>
        <v>0</v>
      </c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9"/>
      <c r="T62" s="187"/>
      <c r="U62" s="188"/>
      <c r="V62" s="189"/>
      <c r="W62" s="188"/>
      <c r="X62" s="189"/>
      <c r="Y62" s="190"/>
      <c r="Z62" s="181">
        <f t="shared" si="15"/>
        <v>0</v>
      </c>
      <c r="AB62" s="175">
        <f t="shared" si="16"/>
        <v>0</v>
      </c>
      <c r="AC62" s="175">
        <f t="shared" si="17"/>
        <v>0</v>
      </c>
      <c r="AD62" s="175">
        <f t="shared" si="18"/>
        <v>0</v>
      </c>
      <c r="AE62" s="175">
        <f t="shared" si="19"/>
        <v>0</v>
      </c>
      <c r="AF62" s="175">
        <f t="shared" si="20"/>
        <v>0</v>
      </c>
      <c r="AG62" s="175">
        <f t="shared" si="21"/>
        <v>0</v>
      </c>
      <c r="AH62" s="175">
        <f t="shared" si="22"/>
        <v>0</v>
      </c>
      <c r="AI62" s="175">
        <f t="shared" si="23"/>
        <v>0</v>
      </c>
      <c r="AJ62" s="175">
        <f t="shared" si="24"/>
        <v>0</v>
      </c>
      <c r="AK62" s="175">
        <f t="shared" si="25"/>
        <v>0</v>
      </c>
      <c r="AL62" s="175">
        <f t="shared" si="26"/>
        <v>0</v>
      </c>
      <c r="AM62" s="175">
        <f t="shared" si="27"/>
        <v>0</v>
      </c>
      <c r="AN62" s="175">
        <f t="shared" si="28"/>
        <v>0</v>
      </c>
      <c r="AO62" s="175">
        <f t="shared" si="29"/>
        <v>0</v>
      </c>
      <c r="AP62" s="175">
        <f t="shared" si="30"/>
        <v>0</v>
      </c>
      <c r="AR62" s="175">
        <f t="shared" si="31"/>
        <v>0</v>
      </c>
      <c r="AS62" s="175">
        <f t="shared" si="32"/>
        <v>0</v>
      </c>
      <c r="AT62" s="175">
        <f t="shared" si="33"/>
        <v>0</v>
      </c>
      <c r="AU62" s="175">
        <f t="shared" si="34"/>
        <v>0</v>
      </c>
      <c r="AV62" s="175">
        <f t="shared" si="35"/>
        <v>0</v>
      </c>
      <c r="AW62" s="175">
        <f t="shared" si="36"/>
        <v>0</v>
      </c>
      <c r="AX62" s="175">
        <f t="shared" si="37"/>
        <v>0</v>
      </c>
      <c r="AY62" s="175">
        <f t="shared" si="38"/>
        <v>0</v>
      </c>
      <c r="AZ62" s="175">
        <f t="shared" si="39"/>
        <v>0</v>
      </c>
      <c r="BA62" s="175">
        <f t="shared" si="40"/>
        <v>0</v>
      </c>
      <c r="BB62" s="175">
        <f t="shared" si="41"/>
        <v>0</v>
      </c>
      <c r="BC62" s="175">
        <f t="shared" si="42"/>
        <v>0</v>
      </c>
      <c r="BD62" s="175">
        <f t="shared" si="43"/>
        <v>0</v>
      </c>
      <c r="BE62" s="175">
        <f t="shared" si="44"/>
        <v>0</v>
      </c>
      <c r="BF62" s="175">
        <f t="shared" si="45"/>
        <v>0</v>
      </c>
    </row>
    <row r="63" spans="1:58" s="162" customFormat="1" ht="21.75" customHeight="1" x14ac:dyDescent="0.15">
      <c r="A63" s="176">
        <f>IF(G63=3,MAX($A$14:A62)+1,0)</f>
        <v>0</v>
      </c>
      <c r="B63" s="21"/>
      <c r="C63" s="5"/>
      <c r="D63" s="6"/>
      <c r="E63" s="7"/>
      <c r="F63" s="177">
        <f t="shared" si="13"/>
        <v>0</v>
      </c>
      <c r="G63" s="178">
        <f t="shared" si="14"/>
        <v>0</v>
      </c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187"/>
      <c r="U63" s="188"/>
      <c r="V63" s="189"/>
      <c r="W63" s="188"/>
      <c r="X63" s="189"/>
      <c r="Y63" s="190"/>
      <c r="Z63" s="181">
        <f t="shared" si="15"/>
        <v>0</v>
      </c>
      <c r="AB63" s="175">
        <f t="shared" si="16"/>
        <v>0</v>
      </c>
      <c r="AC63" s="175">
        <f t="shared" si="17"/>
        <v>0</v>
      </c>
      <c r="AD63" s="175">
        <f t="shared" si="18"/>
        <v>0</v>
      </c>
      <c r="AE63" s="175">
        <f t="shared" si="19"/>
        <v>0</v>
      </c>
      <c r="AF63" s="175">
        <f t="shared" si="20"/>
        <v>0</v>
      </c>
      <c r="AG63" s="175">
        <f t="shared" si="21"/>
        <v>0</v>
      </c>
      <c r="AH63" s="175">
        <f t="shared" si="22"/>
        <v>0</v>
      </c>
      <c r="AI63" s="175">
        <f t="shared" si="23"/>
        <v>0</v>
      </c>
      <c r="AJ63" s="175">
        <f t="shared" si="24"/>
        <v>0</v>
      </c>
      <c r="AK63" s="175">
        <f t="shared" si="25"/>
        <v>0</v>
      </c>
      <c r="AL63" s="175">
        <f t="shared" si="26"/>
        <v>0</v>
      </c>
      <c r="AM63" s="175">
        <f t="shared" si="27"/>
        <v>0</v>
      </c>
      <c r="AN63" s="175">
        <f t="shared" si="28"/>
        <v>0</v>
      </c>
      <c r="AO63" s="175">
        <f t="shared" si="29"/>
        <v>0</v>
      </c>
      <c r="AP63" s="175">
        <f t="shared" si="30"/>
        <v>0</v>
      </c>
      <c r="AR63" s="175">
        <f t="shared" si="31"/>
        <v>0</v>
      </c>
      <c r="AS63" s="175">
        <f t="shared" si="32"/>
        <v>0</v>
      </c>
      <c r="AT63" s="175">
        <f t="shared" si="33"/>
        <v>0</v>
      </c>
      <c r="AU63" s="175">
        <f t="shared" si="34"/>
        <v>0</v>
      </c>
      <c r="AV63" s="175">
        <f t="shared" si="35"/>
        <v>0</v>
      </c>
      <c r="AW63" s="175">
        <f t="shared" si="36"/>
        <v>0</v>
      </c>
      <c r="AX63" s="175">
        <f t="shared" si="37"/>
        <v>0</v>
      </c>
      <c r="AY63" s="175">
        <f t="shared" si="38"/>
        <v>0</v>
      </c>
      <c r="AZ63" s="175">
        <f t="shared" si="39"/>
        <v>0</v>
      </c>
      <c r="BA63" s="175">
        <f t="shared" si="40"/>
        <v>0</v>
      </c>
      <c r="BB63" s="175">
        <f t="shared" si="41"/>
        <v>0</v>
      </c>
      <c r="BC63" s="175">
        <f t="shared" si="42"/>
        <v>0</v>
      </c>
      <c r="BD63" s="175">
        <f t="shared" si="43"/>
        <v>0</v>
      </c>
      <c r="BE63" s="175">
        <f t="shared" si="44"/>
        <v>0</v>
      </c>
      <c r="BF63" s="175">
        <f t="shared" si="45"/>
        <v>0</v>
      </c>
    </row>
    <row r="64" spans="1:58" s="162" customFormat="1" ht="21.75" customHeight="1" x14ac:dyDescent="0.15">
      <c r="A64" s="176">
        <f>IF(G64=3,MAX($A$14:A63)+1,0)</f>
        <v>0</v>
      </c>
      <c r="B64" s="21"/>
      <c r="C64" s="5"/>
      <c r="D64" s="6"/>
      <c r="E64" s="7"/>
      <c r="F64" s="177">
        <f t="shared" si="13"/>
        <v>0</v>
      </c>
      <c r="G64" s="178">
        <f t="shared" si="14"/>
        <v>0</v>
      </c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187"/>
      <c r="U64" s="188"/>
      <c r="V64" s="189"/>
      <c r="W64" s="188"/>
      <c r="X64" s="189"/>
      <c r="Y64" s="190"/>
      <c r="Z64" s="181">
        <f t="shared" si="15"/>
        <v>0</v>
      </c>
      <c r="AB64" s="175">
        <f t="shared" si="16"/>
        <v>0</v>
      </c>
      <c r="AC64" s="175">
        <f t="shared" si="17"/>
        <v>0</v>
      </c>
      <c r="AD64" s="175">
        <f t="shared" si="18"/>
        <v>0</v>
      </c>
      <c r="AE64" s="175">
        <f t="shared" si="19"/>
        <v>0</v>
      </c>
      <c r="AF64" s="175">
        <f t="shared" si="20"/>
        <v>0</v>
      </c>
      <c r="AG64" s="175">
        <f t="shared" si="21"/>
        <v>0</v>
      </c>
      <c r="AH64" s="175">
        <f t="shared" si="22"/>
        <v>0</v>
      </c>
      <c r="AI64" s="175">
        <f t="shared" si="23"/>
        <v>0</v>
      </c>
      <c r="AJ64" s="175">
        <f t="shared" si="24"/>
        <v>0</v>
      </c>
      <c r="AK64" s="175">
        <f t="shared" si="25"/>
        <v>0</v>
      </c>
      <c r="AL64" s="175">
        <f t="shared" si="26"/>
        <v>0</v>
      </c>
      <c r="AM64" s="175">
        <f t="shared" si="27"/>
        <v>0</v>
      </c>
      <c r="AN64" s="175">
        <f t="shared" si="28"/>
        <v>0</v>
      </c>
      <c r="AO64" s="175">
        <f t="shared" si="29"/>
        <v>0</v>
      </c>
      <c r="AP64" s="175">
        <f t="shared" si="30"/>
        <v>0</v>
      </c>
      <c r="AR64" s="175">
        <f t="shared" si="31"/>
        <v>0</v>
      </c>
      <c r="AS64" s="175">
        <f t="shared" si="32"/>
        <v>0</v>
      </c>
      <c r="AT64" s="175">
        <f t="shared" si="33"/>
        <v>0</v>
      </c>
      <c r="AU64" s="175">
        <f t="shared" si="34"/>
        <v>0</v>
      </c>
      <c r="AV64" s="175">
        <f t="shared" si="35"/>
        <v>0</v>
      </c>
      <c r="AW64" s="175">
        <f t="shared" si="36"/>
        <v>0</v>
      </c>
      <c r="AX64" s="175">
        <f t="shared" si="37"/>
        <v>0</v>
      </c>
      <c r="AY64" s="175">
        <f t="shared" si="38"/>
        <v>0</v>
      </c>
      <c r="AZ64" s="175">
        <f t="shared" si="39"/>
        <v>0</v>
      </c>
      <c r="BA64" s="175">
        <f t="shared" si="40"/>
        <v>0</v>
      </c>
      <c r="BB64" s="175">
        <f t="shared" si="41"/>
        <v>0</v>
      </c>
      <c r="BC64" s="175">
        <f t="shared" si="42"/>
        <v>0</v>
      </c>
      <c r="BD64" s="175">
        <f t="shared" si="43"/>
        <v>0</v>
      </c>
      <c r="BE64" s="175">
        <f t="shared" si="44"/>
        <v>0</v>
      </c>
      <c r="BF64" s="175">
        <f t="shared" si="45"/>
        <v>0</v>
      </c>
    </row>
    <row r="65" spans="1:58" s="162" customFormat="1" ht="21.75" customHeight="1" x14ac:dyDescent="0.15">
      <c r="A65" s="176">
        <f>IF(G65=3,MAX($A$14:A64)+1,0)</f>
        <v>0</v>
      </c>
      <c r="B65" s="21"/>
      <c r="C65" s="5"/>
      <c r="D65" s="6"/>
      <c r="E65" s="7"/>
      <c r="F65" s="177">
        <f t="shared" si="13"/>
        <v>0</v>
      </c>
      <c r="G65" s="178">
        <f t="shared" si="14"/>
        <v>0</v>
      </c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9"/>
      <c r="T65" s="187"/>
      <c r="U65" s="188"/>
      <c r="V65" s="189"/>
      <c r="W65" s="188"/>
      <c r="X65" s="189"/>
      <c r="Y65" s="190"/>
      <c r="Z65" s="181">
        <f t="shared" si="15"/>
        <v>0</v>
      </c>
      <c r="AB65" s="175">
        <f t="shared" si="16"/>
        <v>0</v>
      </c>
      <c r="AC65" s="175">
        <f t="shared" si="17"/>
        <v>0</v>
      </c>
      <c r="AD65" s="175">
        <f t="shared" si="18"/>
        <v>0</v>
      </c>
      <c r="AE65" s="175">
        <f t="shared" si="19"/>
        <v>0</v>
      </c>
      <c r="AF65" s="175">
        <f t="shared" si="20"/>
        <v>0</v>
      </c>
      <c r="AG65" s="175">
        <f t="shared" si="21"/>
        <v>0</v>
      </c>
      <c r="AH65" s="175">
        <f t="shared" si="22"/>
        <v>0</v>
      </c>
      <c r="AI65" s="175">
        <f t="shared" si="23"/>
        <v>0</v>
      </c>
      <c r="AJ65" s="175">
        <f t="shared" si="24"/>
        <v>0</v>
      </c>
      <c r="AK65" s="175">
        <f t="shared" si="25"/>
        <v>0</v>
      </c>
      <c r="AL65" s="175">
        <f t="shared" si="26"/>
        <v>0</v>
      </c>
      <c r="AM65" s="175">
        <f t="shared" si="27"/>
        <v>0</v>
      </c>
      <c r="AN65" s="175">
        <f t="shared" si="28"/>
        <v>0</v>
      </c>
      <c r="AO65" s="175">
        <f t="shared" si="29"/>
        <v>0</v>
      </c>
      <c r="AP65" s="175">
        <f t="shared" si="30"/>
        <v>0</v>
      </c>
      <c r="AR65" s="175">
        <f t="shared" si="31"/>
        <v>0</v>
      </c>
      <c r="AS65" s="175">
        <f t="shared" si="32"/>
        <v>0</v>
      </c>
      <c r="AT65" s="175">
        <f t="shared" si="33"/>
        <v>0</v>
      </c>
      <c r="AU65" s="175">
        <f t="shared" si="34"/>
        <v>0</v>
      </c>
      <c r="AV65" s="175">
        <f t="shared" si="35"/>
        <v>0</v>
      </c>
      <c r="AW65" s="175">
        <f t="shared" si="36"/>
        <v>0</v>
      </c>
      <c r="AX65" s="175">
        <f t="shared" si="37"/>
        <v>0</v>
      </c>
      <c r="AY65" s="175">
        <f t="shared" si="38"/>
        <v>0</v>
      </c>
      <c r="AZ65" s="175">
        <f t="shared" si="39"/>
        <v>0</v>
      </c>
      <c r="BA65" s="175">
        <f t="shared" si="40"/>
        <v>0</v>
      </c>
      <c r="BB65" s="175">
        <f t="shared" si="41"/>
        <v>0</v>
      </c>
      <c r="BC65" s="175">
        <f t="shared" si="42"/>
        <v>0</v>
      </c>
      <c r="BD65" s="175">
        <f t="shared" si="43"/>
        <v>0</v>
      </c>
      <c r="BE65" s="175">
        <f t="shared" si="44"/>
        <v>0</v>
      </c>
      <c r="BF65" s="175">
        <f t="shared" si="45"/>
        <v>0</v>
      </c>
    </row>
    <row r="66" spans="1:58" ht="21.75" customHeight="1" x14ac:dyDescent="0.15">
      <c r="A66" s="176">
        <f>IF(G66=3,MAX($A$14:A65)+1,0)</f>
        <v>0</v>
      </c>
      <c r="B66" s="22"/>
      <c r="C66" s="16"/>
      <c r="D66" s="10"/>
      <c r="E66" s="11"/>
      <c r="F66" s="179">
        <f t="shared" si="13"/>
        <v>0</v>
      </c>
      <c r="G66" s="180">
        <f t="shared" si="14"/>
        <v>0</v>
      </c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3"/>
      <c r="T66" s="191"/>
      <c r="U66" s="192"/>
      <c r="V66" s="193"/>
      <c r="W66" s="192"/>
      <c r="X66" s="193"/>
      <c r="Y66" s="194"/>
      <c r="Z66" s="182">
        <f t="shared" si="15"/>
        <v>0</v>
      </c>
      <c r="AB66" s="176">
        <f t="shared" si="16"/>
        <v>0</v>
      </c>
      <c r="AC66" s="176">
        <f t="shared" si="17"/>
        <v>0</v>
      </c>
      <c r="AD66" s="176">
        <f t="shared" si="18"/>
        <v>0</v>
      </c>
      <c r="AE66" s="176">
        <f t="shared" si="19"/>
        <v>0</v>
      </c>
      <c r="AF66" s="176">
        <f t="shared" si="20"/>
        <v>0</v>
      </c>
      <c r="AG66" s="176">
        <f t="shared" si="21"/>
        <v>0</v>
      </c>
      <c r="AH66" s="176">
        <f t="shared" si="22"/>
        <v>0</v>
      </c>
      <c r="AI66" s="176">
        <f t="shared" si="23"/>
        <v>0</v>
      </c>
      <c r="AJ66" s="176">
        <f t="shared" si="24"/>
        <v>0</v>
      </c>
      <c r="AK66" s="176">
        <f t="shared" si="25"/>
        <v>0</v>
      </c>
      <c r="AL66" s="176">
        <f t="shared" si="26"/>
        <v>0</v>
      </c>
      <c r="AM66" s="176">
        <f t="shared" si="27"/>
        <v>0</v>
      </c>
      <c r="AN66" s="176">
        <f t="shared" si="28"/>
        <v>0</v>
      </c>
      <c r="AO66" s="176">
        <f t="shared" si="29"/>
        <v>0</v>
      </c>
      <c r="AP66" s="176">
        <f t="shared" si="30"/>
        <v>0</v>
      </c>
      <c r="AR66" s="176">
        <f t="shared" si="31"/>
        <v>0</v>
      </c>
      <c r="AS66" s="176">
        <f t="shared" si="32"/>
        <v>0</v>
      </c>
      <c r="AT66" s="176">
        <f t="shared" si="33"/>
        <v>0</v>
      </c>
      <c r="AU66" s="176">
        <f t="shared" si="34"/>
        <v>0</v>
      </c>
      <c r="AV66" s="176">
        <f t="shared" si="35"/>
        <v>0</v>
      </c>
      <c r="AW66" s="176">
        <f t="shared" si="36"/>
        <v>0</v>
      </c>
      <c r="AX66" s="176">
        <f t="shared" si="37"/>
        <v>0</v>
      </c>
      <c r="AY66" s="176">
        <f t="shared" si="38"/>
        <v>0</v>
      </c>
      <c r="AZ66" s="176">
        <f t="shared" si="39"/>
        <v>0</v>
      </c>
      <c r="BA66" s="176">
        <f t="shared" si="40"/>
        <v>0</v>
      </c>
      <c r="BB66" s="176">
        <f t="shared" si="41"/>
        <v>0</v>
      </c>
      <c r="BC66" s="176">
        <f t="shared" si="42"/>
        <v>0</v>
      </c>
      <c r="BD66" s="176">
        <f t="shared" si="43"/>
        <v>0</v>
      </c>
      <c r="BE66" s="176">
        <f t="shared" si="44"/>
        <v>0</v>
      </c>
      <c r="BF66" s="176">
        <f t="shared" si="45"/>
        <v>0</v>
      </c>
    </row>
    <row r="67" spans="1:58" ht="21.75" customHeight="1" x14ac:dyDescent="0.15">
      <c r="A67" s="176">
        <f>IF(G67=3,MAX($A$14:A66)+1,0)</f>
        <v>0</v>
      </c>
      <c r="B67" s="22"/>
      <c r="C67" s="16"/>
      <c r="D67" s="10"/>
      <c r="E67" s="11"/>
      <c r="F67" s="179">
        <f t="shared" si="13"/>
        <v>0</v>
      </c>
      <c r="G67" s="180">
        <f t="shared" si="14"/>
        <v>0</v>
      </c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3"/>
      <c r="T67" s="191"/>
      <c r="U67" s="192"/>
      <c r="V67" s="193"/>
      <c r="W67" s="192"/>
      <c r="X67" s="193"/>
      <c r="Y67" s="194"/>
      <c r="Z67" s="182">
        <f t="shared" si="15"/>
        <v>0</v>
      </c>
      <c r="AB67" s="176">
        <f t="shared" si="16"/>
        <v>0</v>
      </c>
      <c r="AC67" s="176">
        <f t="shared" si="17"/>
        <v>0</v>
      </c>
      <c r="AD67" s="176">
        <f t="shared" si="18"/>
        <v>0</v>
      </c>
      <c r="AE67" s="176">
        <f t="shared" si="19"/>
        <v>0</v>
      </c>
      <c r="AF67" s="176">
        <f t="shared" si="20"/>
        <v>0</v>
      </c>
      <c r="AG67" s="176">
        <f t="shared" si="21"/>
        <v>0</v>
      </c>
      <c r="AH67" s="176">
        <f t="shared" si="22"/>
        <v>0</v>
      </c>
      <c r="AI67" s="176">
        <f t="shared" si="23"/>
        <v>0</v>
      </c>
      <c r="AJ67" s="176">
        <f t="shared" si="24"/>
        <v>0</v>
      </c>
      <c r="AK67" s="176">
        <f t="shared" si="25"/>
        <v>0</v>
      </c>
      <c r="AL67" s="176">
        <f t="shared" si="26"/>
        <v>0</v>
      </c>
      <c r="AM67" s="176">
        <f t="shared" si="27"/>
        <v>0</v>
      </c>
      <c r="AN67" s="176">
        <f t="shared" si="28"/>
        <v>0</v>
      </c>
      <c r="AO67" s="176">
        <f t="shared" si="29"/>
        <v>0</v>
      </c>
      <c r="AP67" s="176">
        <f t="shared" si="30"/>
        <v>0</v>
      </c>
      <c r="AR67" s="176">
        <f t="shared" si="31"/>
        <v>0</v>
      </c>
      <c r="AS67" s="176">
        <f t="shared" si="32"/>
        <v>0</v>
      </c>
      <c r="AT67" s="176">
        <f t="shared" si="33"/>
        <v>0</v>
      </c>
      <c r="AU67" s="176">
        <f t="shared" si="34"/>
        <v>0</v>
      </c>
      <c r="AV67" s="176">
        <f t="shared" si="35"/>
        <v>0</v>
      </c>
      <c r="AW67" s="176">
        <f t="shared" si="36"/>
        <v>0</v>
      </c>
      <c r="AX67" s="176">
        <f t="shared" si="37"/>
        <v>0</v>
      </c>
      <c r="AY67" s="176">
        <f t="shared" si="38"/>
        <v>0</v>
      </c>
      <c r="AZ67" s="176">
        <f t="shared" si="39"/>
        <v>0</v>
      </c>
      <c r="BA67" s="176">
        <f t="shared" si="40"/>
        <v>0</v>
      </c>
      <c r="BB67" s="176">
        <f t="shared" si="41"/>
        <v>0</v>
      </c>
      <c r="BC67" s="176">
        <f t="shared" si="42"/>
        <v>0</v>
      </c>
      <c r="BD67" s="176">
        <f t="shared" si="43"/>
        <v>0</v>
      </c>
      <c r="BE67" s="176">
        <f t="shared" si="44"/>
        <v>0</v>
      </c>
      <c r="BF67" s="176">
        <f t="shared" si="45"/>
        <v>0</v>
      </c>
    </row>
    <row r="68" spans="1:58" ht="21.75" customHeight="1" x14ac:dyDescent="0.15">
      <c r="A68" s="176">
        <f>IF(G68=3,MAX($A$14:A67)+1,0)</f>
        <v>0</v>
      </c>
      <c r="B68" s="22"/>
      <c r="C68" s="16"/>
      <c r="D68" s="10"/>
      <c r="E68" s="11"/>
      <c r="F68" s="179">
        <f t="shared" si="13"/>
        <v>0</v>
      </c>
      <c r="G68" s="180">
        <f t="shared" si="14"/>
        <v>0</v>
      </c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91"/>
      <c r="U68" s="192"/>
      <c r="V68" s="193"/>
      <c r="W68" s="192"/>
      <c r="X68" s="193"/>
      <c r="Y68" s="194"/>
      <c r="Z68" s="182">
        <f t="shared" si="15"/>
        <v>0</v>
      </c>
      <c r="AB68" s="176">
        <f t="shared" si="16"/>
        <v>0</v>
      </c>
      <c r="AC68" s="176">
        <f t="shared" si="17"/>
        <v>0</v>
      </c>
      <c r="AD68" s="176">
        <f t="shared" si="18"/>
        <v>0</v>
      </c>
      <c r="AE68" s="176">
        <f t="shared" si="19"/>
        <v>0</v>
      </c>
      <c r="AF68" s="176">
        <f t="shared" si="20"/>
        <v>0</v>
      </c>
      <c r="AG68" s="176">
        <f t="shared" si="21"/>
        <v>0</v>
      </c>
      <c r="AH68" s="176">
        <f t="shared" si="22"/>
        <v>0</v>
      </c>
      <c r="AI68" s="176">
        <f t="shared" si="23"/>
        <v>0</v>
      </c>
      <c r="AJ68" s="176">
        <f t="shared" si="24"/>
        <v>0</v>
      </c>
      <c r="AK68" s="176">
        <f t="shared" si="25"/>
        <v>0</v>
      </c>
      <c r="AL68" s="176">
        <f t="shared" si="26"/>
        <v>0</v>
      </c>
      <c r="AM68" s="176">
        <f t="shared" si="27"/>
        <v>0</v>
      </c>
      <c r="AN68" s="176">
        <f t="shared" si="28"/>
        <v>0</v>
      </c>
      <c r="AO68" s="176">
        <f t="shared" si="29"/>
        <v>0</v>
      </c>
      <c r="AP68" s="176">
        <f t="shared" si="30"/>
        <v>0</v>
      </c>
      <c r="AR68" s="176">
        <f t="shared" si="31"/>
        <v>0</v>
      </c>
      <c r="AS68" s="176">
        <f t="shared" si="32"/>
        <v>0</v>
      </c>
      <c r="AT68" s="176">
        <f t="shared" si="33"/>
        <v>0</v>
      </c>
      <c r="AU68" s="176">
        <f t="shared" si="34"/>
        <v>0</v>
      </c>
      <c r="AV68" s="176">
        <f t="shared" si="35"/>
        <v>0</v>
      </c>
      <c r="AW68" s="176">
        <f t="shared" si="36"/>
        <v>0</v>
      </c>
      <c r="AX68" s="176">
        <f t="shared" si="37"/>
        <v>0</v>
      </c>
      <c r="AY68" s="176">
        <f t="shared" si="38"/>
        <v>0</v>
      </c>
      <c r="AZ68" s="176">
        <f t="shared" si="39"/>
        <v>0</v>
      </c>
      <c r="BA68" s="176">
        <f t="shared" si="40"/>
        <v>0</v>
      </c>
      <c r="BB68" s="176">
        <f t="shared" si="41"/>
        <v>0</v>
      </c>
      <c r="BC68" s="176">
        <f t="shared" si="42"/>
        <v>0</v>
      </c>
      <c r="BD68" s="176">
        <f t="shared" si="43"/>
        <v>0</v>
      </c>
      <c r="BE68" s="176">
        <f t="shared" si="44"/>
        <v>0</v>
      </c>
      <c r="BF68" s="176">
        <f t="shared" si="45"/>
        <v>0</v>
      </c>
    </row>
    <row r="69" spans="1:58" ht="21.75" customHeight="1" x14ac:dyDescent="0.15">
      <c r="A69" s="176">
        <f>IF(G69=3,MAX($A$14:A68)+1,0)</f>
        <v>0</v>
      </c>
      <c r="B69" s="22"/>
      <c r="C69" s="16"/>
      <c r="D69" s="10"/>
      <c r="E69" s="11"/>
      <c r="F69" s="179">
        <f t="shared" si="13"/>
        <v>0</v>
      </c>
      <c r="G69" s="180">
        <f t="shared" si="14"/>
        <v>0</v>
      </c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91"/>
      <c r="U69" s="192"/>
      <c r="V69" s="193"/>
      <c r="W69" s="192"/>
      <c r="X69" s="193"/>
      <c r="Y69" s="194"/>
      <c r="Z69" s="182">
        <f t="shared" si="15"/>
        <v>0</v>
      </c>
      <c r="AB69" s="176">
        <f t="shared" si="16"/>
        <v>0</v>
      </c>
      <c r="AC69" s="176">
        <f t="shared" si="17"/>
        <v>0</v>
      </c>
      <c r="AD69" s="176">
        <f t="shared" si="18"/>
        <v>0</v>
      </c>
      <c r="AE69" s="176">
        <f t="shared" si="19"/>
        <v>0</v>
      </c>
      <c r="AF69" s="176">
        <f t="shared" si="20"/>
        <v>0</v>
      </c>
      <c r="AG69" s="176">
        <f t="shared" si="21"/>
        <v>0</v>
      </c>
      <c r="AH69" s="176">
        <f t="shared" si="22"/>
        <v>0</v>
      </c>
      <c r="AI69" s="176">
        <f t="shared" si="23"/>
        <v>0</v>
      </c>
      <c r="AJ69" s="176">
        <f t="shared" si="24"/>
        <v>0</v>
      </c>
      <c r="AK69" s="176">
        <f t="shared" si="25"/>
        <v>0</v>
      </c>
      <c r="AL69" s="176">
        <f t="shared" si="26"/>
        <v>0</v>
      </c>
      <c r="AM69" s="176">
        <f t="shared" si="27"/>
        <v>0</v>
      </c>
      <c r="AN69" s="176">
        <f t="shared" si="28"/>
        <v>0</v>
      </c>
      <c r="AO69" s="176">
        <f t="shared" si="29"/>
        <v>0</v>
      </c>
      <c r="AP69" s="176">
        <f t="shared" si="30"/>
        <v>0</v>
      </c>
      <c r="AR69" s="176">
        <f t="shared" si="31"/>
        <v>0</v>
      </c>
      <c r="AS69" s="176">
        <f t="shared" si="32"/>
        <v>0</v>
      </c>
      <c r="AT69" s="176">
        <f t="shared" si="33"/>
        <v>0</v>
      </c>
      <c r="AU69" s="176">
        <f t="shared" si="34"/>
        <v>0</v>
      </c>
      <c r="AV69" s="176">
        <f t="shared" si="35"/>
        <v>0</v>
      </c>
      <c r="AW69" s="176">
        <f t="shared" si="36"/>
        <v>0</v>
      </c>
      <c r="AX69" s="176">
        <f t="shared" si="37"/>
        <v>0</v>
      </c>
      <c r="AY69" s="176">
        <f t="shared" si="38"/>
        <v>0</v>
      </c>
      <c r="AZ69" s="176">
        <f t="shared" si="39"/>
        <v>0</v>
      </c>
      <c r="BA69" s="176">
        <f t="shared" si="40"/>
        <v>0</v>
      </c>
      <c r="BB69" s="176">
        <f t="shared" si="41"/>
        <v>0</v>
      </c>
      <c r="BC69" s="176">
        <f t="shared" si="42"/>
        <v>0</v>
      </c>
      <c r="BD69" s="176">
        <f t="shared" si="43"/>
        <v>0</v>
      </c>
      <c r="BE69" s="176">
        <f t="shared" si="44"/>
        <v>0</v>
      </c>
      <c r="BF69" s="176">
        <f t="shared" si="45"/>
        <v>0</v>
      </c>
    </row>
    <row r="70" spans="1:58" ht="21.75" customHeight="1" x14ac:dyDescent="0.15">
      <c r="A70" s="176">
        <f>IF(G70=3,MAX($A$14:A69)+1,0)</f>
        <v>0</v>
      </c>
      <c r="B70" s="22"/>
      <c r="C70" s="16"/>
      <c r="D70" s="10"/>
      <c r="E70" s="11"/>
      <c r="F70" s="179">
        <f t="shared" si="13"/>
        <v>0</v>
      </c>
      <c r="G70" s="180">
        <f t="shared" si="14"/>
        <v>0</v>
      </c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91"/>
      <c r="U70" s="192"/>
      <c r="V70" s="193"/>
      <c r="W70" s="192"/>
      <c r="X70" s="193"/>
      <c r="Y70" s="194"/>
      <c r="Z70" s="182">
        <f t="shared" si="15"/>
        <v>0</v>
      </c>
      <c r="AB70" s="176">
        <f t="shared" si="16"/>
        <v>0</v>
      </c>
      <c r="AC70" s="176">
        <f t="shared" si="17"/>
        <v>0</v>
      </c>
      <c r="AD70" s="176">
        <f t="shared" si="18"/>
        <v>0</v>
      </c>
      <c r="AE70" s="176">
        <f t="shared" si="19"/>
        <v>0</v>
      </c>
      <c r="AF70" s="176">
        <f t="shared" si="20"/>
        <v>0</v>
      </c>
      <c r="AG70" s="176">
        <f t="shared" si="21"/>
        <v>0</v>
      </c>
      <c r="AH70" s="176">
        <f t="shared" si="22"/>
        <v>0</v>
      </c>
      <c r="AI70" s="176">
        <f t="shared" si="23"/>
        <v>0</v>
      </c>
      <c r="AJ70" s="176">
        <f t="shared" si="24"/>
        <v>0</v>
      </c>
      <c r="AK70" s="176">
        <f t="shared" si="25"/>
        <v>0</v>
      </c>
      <c r="AL70" s="176">
        <f t="shared" si="26"/>
        <v>0</v>
      </c>
      <c r="AM70" s="176">
        <f t="shared" si="27"/>
        <v>0</v>
      </c>
      <c r="AN70" s="176">
        <f t="shared" si="28"/>
        <v>0</v>
      </c>
      <c r="AO70" s="176">
        <f t="shared" si="29"/>
        <v>0</v>
      </c>
      <c r="AP70" s="176">
        <f t="shared" si="30"/>
        <v>0</v>
      </c>
      <c r="AR70" s="176">
        <f t="shared" si="31"/>
        <v>0</v>
      </c>
      <c r="AS70" s="176">
        <f t="shared" si="32"/>
        <v>0</v>
      </c>
      <c r="AT70" s="176">
        <f t="shared" si="33"/>
        <v>0</v>
      </c>
      <c r="AU70" s="176">
        <f t="shared" si="34"/>
        <v>0</v>
      </c>
      <c r="AV70" s="176">
        <f t="shared" si="35"/>
        <v>0</v>
      </c>
      <c r="AW70" s="176">
        <f t="shared" si="36"/>
        <v>0</v>
      </c>
      <c r="AX70" s="176">
        <f t="shared" si="37"/>
        <v>0</v>
      </c>
      <c r="AY70" s="176">
        <f t="shared" si="38"/>
        <v>0</v>
      </c>
      <c r="AZ70" s="176">
        <f t="shared" si="39"/>
        <v>0</v>
      </c>
      <c r="BA70" s="176">
        <f t="shared" si="40"/>
        <v>0</v>
      </c>
      <c r="BB70" s="176">
        <f t="shared" si="41"/>
        <v>0</v>
      </c>
      <c r="BC70" s="176">
        <f t="shared" si="42"/>
        <v>0</v>
      </c>
      <c r="BD70" s="176">
        <f t="shared" si="43"/>
        <v>0</v>
      </c>
      <c r="BE70" s="176">
        <f t="shared" si="44"/>
        <v>0</v>
      </c>
      <c r="BF70" s="176">
        <f t="shared" si="45"/>
        <v>0</v>
      </c>
    </row>
    <row r="71" spans="1:58" ht="21.75" customHeight="1" x14ac:dyDescent="0.15">
      <c r="A71" s="176">
        <f>IF(G71=3,MAX($A$14:A70)+1,0)</f>
        <v>0</v>
      </c>
      <c r="B71" s="22"/>
      <c r="C71" s="16"/>
      <c r="D71" s="10"/>
      <c r="E71" s="11"/>
      <c r="F71" s="179">
        <f t="shared" si="13"/>
        <v>0</v>
      </c>
      <c r="G71" s="180">
        <f t="shared" si="14"/>
        <v>0</v>
      </c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3"/>
      <c r="T71" s="191"/>
      <c r="U71" s="192"/>
      <c r="V71" s="193"/>
      <c r="W71" s="192"/>
      <c r="X71" s="193"/>
      <c r="Y71" s="194"/>
      <c r="Z71" s="182">
        <f t="shared" si="15"/>
        <v>0</v>
      </c>
      <c r="AB71" s="176">
        <f t="shared" si="16"/>
        <v>0</v>
      </c>
      <c r="AC71" s="176">
        <f t="shared" si="17"/>
        <v>0</v>
      </c>
      <c r="AD71" s="176">
        <f t="shared" si="18"/>
        <v>0</v>
      </c>
      <c r="AE71" s="176">
        <f t="shared" si="19"/>
        <v>0</v>
      </c>
      <c r="AF71" s="176">
        <f t="shared" si="20"/>
        <v>0</v>
      </c>
      <c r="AG71" s="176">
        <f t="shared" si="21"/>
        <v>0</v>
      </c>
      <c r="AH71" s="176">
        <f t="shared" si="22"/>
        <v>0</v>
      </c>
      <c r="AI71" s="176">
        <f t="shared" si="23"/>
        <v>0</v>
      </c>
      <c r="AJ71" s="176">
        <f t="shared" si="24"/>
        <v>0</v>
      </c>
      <c r="AK71" s="176">
        <f t="shared" si="25"/>
        <v>0</v>
      </c>
      <c r="AL71" s="176">
        <f t="shared" si="26"/>
        <v>0</v>
      </c>
      <c r="AM71" s="176">
        <f t="shared" si="27"/>
        <v>0</v>
      </c>
      <c r="AN71" s="176">
        <f t="shared" si="28"/>
        <v>0</v>
      </c>
      <c r="AO71" s="176">
        <f t="shared" si="29"/>
        <v>0</v>
      </c>
      <c r="AP71" s="176">
        <f t="shared" si="30"/>
        <v>0</v>
      </c>
      <c r="AR71" s="176">
        <f t="shared" si="31"/>
        <v>0</v>
      </c>
      <c r="AS71" s="176">
        <f t="shared" si="32"/>
        <v>0</v>
      </c>
      <c r="AT71" s="176">
        <f t="shared" si="33"/>
        <v>0</v>
      </c>
      <c r="AU71" s="176">
        <f t="shared" si="34"/>
        <v>0</v>
      </c>
      <c r="AV71" s="176">
        <f t="shared" si="35"/>
        <v>0</v>
      </c>
      <c r="AW71" s="176">
        <f t="shared" si="36"/>
        <v>0</v>
      </c>
      <c r="AX71" s="176">
        <f t="shared" si="37"/>
        <v>0</v>
      </c>
      <c r="AY71" s="176">
        <f t="shared" si="38"/>
        <v>0</v>
      </c>
      <c r="AZ71" s="176">
        <f t="shared" si="39"/>
        <v>0</v>
      </c>
      <c r="BA71" s="176">
        <f t="shared" si="40"/>
        <v>0</v>
      </c>
      <c r="BB71" s="176">
        <f t="shared" si="41"/>
        <v>0</v>
      </c>
      <c r="BC71" s="176">
        <f t="shared" si="42"/>
        <v>0</v>
      </c>
      <c r="BD71" s="176">
        <f t="shared" si="43"/>
        <v>0</v>
      </c>
      <c r="BE71" s="176">
        <f t="shared" si="44"/>
        <v>0</v>
      </c>
      <c r="BF71" s="176">
        <f t="shared" si="45"/>
        <v>0</v>
      </c>
    </row>
    <row r="72" spans="1:58" ht="21.75" customHeight="1" x14ac:dyDescent="0.15">
      <c r="A72" s="176">
        <f>IF(G72=3,MAX($A$14:A71)+1,0)</f>
        <v>0</v>
      </c>
      <c r="B72" s="22"/>
      <c r="C72" s="16"/>
      <c r="D72" s="10"/>
      <c r="E72" s="11"/>
      <c r="F72" s="179">
        <f t="shared" si="13"/>
        <v>0</v>
      </c>
      <c r="G72" s="180">
        <f t="shared" si="14"/>
        <v>0</v>
      </c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3"/>
      <c r="T72" s="191"/>
      <c r="U72" s="192"/>
      <c r="V72" s="193"/>
      <c r="W72" s="192"/>
      <c r="X72" s="193"/>
      <c r="Y72" s="194"/>
      <c r="Z72" s="182">
        <f t="shared" si="15"/>
        <v>0</v>
      </c>
      <c r="AB72" s="176">
        <f t="shared" si="16"/>
        <v>0</v>
      </c>
      <c r="AC72" s="176">
        <f t="shared" si="17"/>
        <v>0</v>
      </c>
      <c r="AD72" s="176">
        <f t="shared" si="18"/>
        <v>0</v>
      </c>
      <c r="AE72" s="176">
        <f t="shared" si="19"/>
        <v>0</v>
      </c>
      <c r="AF72" s="176">
        <f t="shared" si="20"/>
        <v>0</v>
      </c>
      <c r="AG72" s="176">
        <f t="shared" si="21"/>
        <v>0</v>
      </c>
      <c r="AH72" s="176">
        <f t="shared" si="22"/>
        <v>0</v>
      </c>
      <c r="AI72" s="176">
        <f t="shared" si="23"/>
        <v>0</v>
      </c>
      <c r="AJ72" s="176">
        <f t="shared" si="24"/>
        <v>0</v>
      </c>
      <c r="AK72" s="176">
        <f t="shared" si="25"/>
        <v>0</v>
      </c>
      <c r="AL72" s="176">
        <f t="shared" si="26"/>
        <v>0</v>
      </c>
      <c r="AM72" s="176">
        <f t="shared" si="27"/>
        <v>0</v>
      </c>
      <c r="AN72" s="176">
        <f t="shared" si="28"/>
        <v>0</v>
      </c>
      <c r="AO72" s="176">
        <f t="shared" si="29"/>
        <v>0</v>
      </c>
      <c r="AP72" s="176">
        <f t="shared" si="30"/>
        <v>0</v>
      </c>
      <c r="AR72" s="176">
        <f t="shared" si="31"/>
        <v>0</v>
      </c>
      <c r="AS72" s="176">
        <f t="shared" si="32"/>
        <v>0</v>
      </c>
      <c r="AT72" s="176">
        <f t="shared" si="33"/>
        <v>0</v>
      </c>
      <c r="AU72" s="176">
        <f t="shared" si="34"/>
        <v>0</v>
      </c>
      <c r="AV72" s="176">
        <f t="shared" si="35"/>
        <v>0</v>
      </c>
      <c r="AW72" s="176">
        <f t="shared" si="36"/>
        <v>0</v>
      </c>
      <c r="AX72" s="176">
        <f t="shared" si="37"/>
        <v>0</v>
      </c>
      <c r="AY72" s="176">
        <f t="shared" si="38"/>
        <v>0</v>
      </c>
      <c r="AZ72" s="176">
        <f t="shared" si="39"/>
        <v>0</v>
      </c>
      <c r="BA72" s="176">
        <f t="shared" si="40"/>
        <v>0</v>
      </c>
      <c r="BB72" s="176">
        <f t="shared" si="41"/>
        <v>0</v>
      </c>
      <c r="BC72" s="176">
        <f t="shared" si="42"/>
        <v>0</v>
      </c>
      <c r="BD72" s="176">
        <f t="shared" si="43"/>
        <v>0</v>
      </c>
      <c r="BE72" s="176">
        <f t="shared" si="44"/>
        <v>0</v>
      </c>
      <c r="BF72" s="176">
        <f t="shared" si="45"/>
        <v>0</v>
      </c>
    </row>
    <row r="73" spans="1:58" ht="21.75" customHeight="1" x14ac:dyDescent="0.15">
      <c r="A73" s="176">
        <f>IF(G73=3,MAX($A$14:A72)+1,0)</f>
        <v>0</v>
      </c>
      <c r="B73" s="22"/>
      <c r="C73" s="16"/>
      <c r="D73" s="10"/>
      <c r="E73" s="11"/>
      <c r="F73" s="179">
        <f t="shared" si="13"/>
        <v>0</v>
      </c>
      <c r="G73" s="180">
        <f t="shared" si="14"/>
        <v>0</v>
      </c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3"/>
      <c r="T73" s="191"/>
      <c r="U73" s="192"/>
      <c r="V73" s="193"/>
      <c r="W73" s="192"/>
      <c r="X73" s="193"/>
      <c r="Y73" s="194"/>
      <c r="Z73" s="182">
        <f t="shared" si="15"/>
        <v>0</v>
      </c>
      <c r="AB73" s="176">
        <f t="shared" si="16"/>
        <v>0</v>
      </c>
      <c r="AC73" s="176">
        <f t="shared" si="17"/>
        <v>0</v>
      </c>
      <c r="AD73" s="176">
        <f t="shared" si="18"/>
        <v>0</v>
      </c>
      <c r="AE73" s="176">
        <f t="shared" si="19"/>
        <v>0</v>
      </c>
      <c r="AF73" s="176">
        <f t="shared" si="20"/>
        <v>0</v>
      </c>
      <c r="AG73" s="176">
        <f t="shared" si="21"/>
        <v>0</v>
      </c>
      <c r="AH73" s="176">
        <f t="shared" si="22"/>
        <v>0</v>
      </c>
      <c r="AI73" s="176">
        <f t="shared" si="23"/>
        <v>0</v>
      </c>
      <c r="AJ73" s="176">
        <f t="shared" si="24"/>
        <v>0</v>
      </c>
      <c r="AK73" s="176">
        <f t="shared" si="25"/>
        <v>0</v>
      </c>
      <c r="AL73" s="176">
        <f t="shared" si="26"/>
        <v>0</v>
      </c>
      <c r="AM73" s="176">
        <f t="shared" si="27"/>
        <v>0</v>
      </c>
      <c r="AN73" s="176">
        <f t="shared" si="28"/>
        <v>0</v>
      </c>
      <c r="AO73" s="176">
        <f t="shared" si="29"/>
        <v>0</v>
      </c>
      <c r="AP73" s="176">
        <f t="shared" si="30"/>
        <v>0</v>
      </c>
      <c r="AR73" s="176">
        <f t="shared" si="31"/>
        <v>0</v>
      </c>
      <c r="AS73" s="176">
        <f t="shared" si="32"/>
        <v>0</v>
      </c>
      <c r="AT73" s="176">
        <f t="shared" si="33"/>
        <v>0</v>
      </c>
      <c r="AU73" s="176">
        <f t="shared" si="34"/>
        <v>0</v>
      </c>
      <c r="AV73" s="176">
        <f t="shared" si="35"/>
        <v>0</v>
      </c>
      <c r="AW73" s="176">
        <f t="shared" si="36"/>
        <v>0</v>
      </c>
      <c r="AX73" s="176">
        <f t="shared" si="37"/>
        <v>0</v>
      </c>
      <c r="AY73" s="176">
        <f t="shared" si="38"/>
        <v>0</v>
      </c>
      <c r="AZ73" s="176">
        <f t="shared" si="39"/>
        <v>0</v>
      </c>
      <c r="BA73" s="176">
        <f t="shared" si="40"/>
        <v>0</v>
      </c>
      <c r="BB73" s="176">
        <f t="shared" si="41"/>
        <v>0</v>
      </c>
      <c r="BC73" s="176">
        <f t="shared" si="42"/>
        <v>0</v>
      </c>
      <c r="BD73" s="176">
        <f t="shared" si="43"/>
        <v>0</v>
      </c>
      <c r="BE73" s="176">
        <f t="shared" si="44"/>
        <v>0</v>
      </c>
      <c r="BF73" s="176">
        <f t="shared" si="45"/>
        <v>0</v>
      </c>
    </row>
    <row r="74" spans="1:58" ht="21.75" customHeight="1" x14ac:dyDescent="0.15">
      <c r="A74" s="176">
        <f>IF(G74=3,MAX($A$14:A73)+1,0)</f>
        <v>0</v>
      </c>
      <c r="B74" s="22"/>
      <c r="C74" s="16"/>
      <c r="D74" s="10"/>
      <c r="E74" s="11"/>
      <c r="F74" s="179">
        <f t="shared" si="13"/>
        <v>0</v>
      </c>
      <c r="G74" s="180">
        <f t="shared" si="14"/>
        <v>0</v>
      </c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91"/>
      <c r="U74" s="192"/>
      <c r="V74" s="193"/>
      <c r="W74" s="192"/>
      <c r="X74" s="193"/>
      <c r="Y74" s="194"/>
      <c r="Z74" s="182">
        <f t="shared" si="15"/>
        <v>0</v>
      </c>
      <c r="AB74" s="176">
        <f t="shared" si="16"/>
        <v>0</v>
      </c>
      <c r="AC74" s="176">
        <f t="shared" si="17"/>
        <v>0</v>
      </c>
      <c r="AD74" s="176">
        <f t="shared" si="18"/>
        <v>0</v>
      </c>
      <c r="AE74" s="176">
        <f t="shared" si="19"/>
        <v>0</v>
      </c>
      <c r="AF74" s="176">
        <f t="shared" si="20"/>
        <v>0</v>
      </c>
      <c r="AG74" s="176">
        <f t="shared" si="21"/>
        <v>0</v>
      </c>
      <c r="AH74" s="176">
        <f t="shared" si="22"/>
        <v>0</v>
      </c>
      <c r="AI74" s="176">
        <f t="shared" si="23"/>
        <v>0</v>
      </c>
      <c r="AJ74" s="176">
        <f t="shared" si="24"/>
        <v>0</v>
      </c>
      <c r="AK74" s="176">
        <f t="shared" si="25"/>
        <v>0</v>
      </c>
      <c r="AL74" s="176">
        <f t="shared" si="26"/>
        <v>0</v>
      </c>
      <c r="AM74" s="176">
        <f t="shared" si="27"/>
        <v>0</v>
      </c>
      <c r="AN74" s="176">
        <f t="shared" si="28"/>
        <v>0</v>
      </c>
      <c r="AO74" s="176">
        <f t="shared" si="29"/>
        <v>0</v>
      </c>
      <c r="AP74" s="176">
        <f t="shared" si="30"/>
        <v>0</v>
      </c>
      <c r="AR74" s="176">
        <f t="shared" si="31"/>
        <v>0</v>
      </c>
      <c r="AS74" s="176">
        <f t="shared" si="32"/>
        <v>0</v>
      </c>
      <c r="AT74" s="176">
        <f t="shared" si="33"/>
        <v>0</v>
      </c>
      <c r="AU74" s="176">
        <f t="shared" si="34"/>
        <v>0</v>
      </c>
      <c r="AV74" s="176">
        <f t="shared" si="35"/>
        <v>0</v>
      </c>
      <c r="AW74" s="176">
        <f t="shared" si="36"/>
        <v>0</v>
      </c>
      <c r="AX74" s="176">
        <f t="shared" si="37"/>
        <v>0</v>
      </c>
      <c r="AY74" s="176">
        <f t="shared" si="38"/>
        <v>0</v>
      </c>
      <c r="AZ74" s="176">
        <f t="shared" si="39"/>
        <v>0</v>
      </c>
      <c r="BA74" s="176">
        <f t="shared" si="40"/>
        <v>0</v>
      </c>
      <c r="BB74" s="176">
        <f t="shared" si="41"/>
        <v>0</v>
      </c>
      <c r="BC74" s="176">
        <f t="shared" si="42"/>
        <v>0</v>
      </c>
      <c r="BD74" s="176">
        <f t="shared" si="43"/>
        <v>0</v>
      </c>
      <c r="BE74" s="176">
        <f t="shared" si="44"/>
        <v>0</v>
      </c>
      <c r="BF74" s="176">
        <f t="shared" si="45"/>
        <v>0</v>
      </c>
    </row>
    <row r="75" spans="1:58" ht="21.75" customHeight="1" x14ac:dyDescent="0.15">
      <c r="A75" s="176">
        <f>IF(G75=3,MAX($A$14:A74)+1,0)</f>
        <v>0</v>
      </c>
      <c r="B75" s="22"/>
      <c r="C75" s="16"/>
      <c r="D75" s="10"/>
      <c r="E75" s="11"/>
      <c r="F75" s="179">
        <f t="shared" si="13"/>
        <v>0</v>
      </c>
      <c r="G75" s="180">
        <f t="shared" si="14"/>
        <v>0</v>
      </c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91"/>
      <c r="U75" s="192"/>
      <c r="V75" s="193"/>
      <c r="W75" s="192"/>
      <c r="X75" s="193"/>
      <c r="Y75" s="194"/>
      <c r="Z75" s="182">
        <f t="shared" si="15"/>
        <v>0</v>
      </c>
      <c r="AB75" s="176">
        <f t="shared" si="16"/>
        <v>0</v>
      </c>
      <c r="AC75" s="176">
        <f t="shared" si="17"/>
        <v>0</v>
      </c>
      <c r="AD75" s="176">
        <f t="shared" si="18"/>
        <v>0</v>
      </c>
      <c r="AE75" s="176">
        <f t="shared" si="19"/>
        <v>0</v>
      </c>
      <c r="AF75" s="176">
        <f t="shared" si="20"/>
        <v>0</v>
      </c>
      <c r="AG75" s="176">
        <f t="shared" si="21"/>
        <v>0</v>
      </c>
      <c r="AH75" s="176">
        <f t="shared" si="22"/>
        <v>0</v>
      </c>
      <c r="AI75" s="176">
        <f t="shared" si="23"/>
        <v>0</v>
      </c>
      <c r="AJ75" s="176">
        <f t="shared" si="24"/>
        <v>0</v>
      </c>
      <c r="AK75" s="176">
        <f t="shared" si="25"/>
        <v>0</v>
      </c>
      <c r="AL75" s="176">
        <f t="shared" si="26"/>
        <v>0</v>
      </c>
      <c r="AM75" s="176">
        <f t="shared" si="27"/>
        <v>0</v>
      </c>
      <c r="AN75" s="176">
        <f t="shared" si="28"/>
        <v>0</v>
      </c>
      <c r="AO75" s="176">
        <f t="shared" si="29"/>
        <v>0</v>
      </c>
      <c r="AP75" s="176">
        <f t="shared" si="30"/>
        <v>0</v>
      </c>
      <c r="AR75" s="176">
        <f t="shared" si="31"/>
        <v>0</v>
      </c>
      <c r="AS75" s="176">
        <f t="shared" si="32"/>
        <v>0</v>
      </c>
      <c r="AT75" s="176">
        <f t="shared" si="33"/>
        <v>0</v>
      </c>
      <c r="AU75" s="176">
        <f t="shared" si="34"/>
        <v>0</v>
      </c>
      <c r="AV75" s="176">
        <f t="shared" si="35"/>
        <v>0</v>
      </c>
      <c r="AW75" s="176">
        <f t="shared" si="36"/>
        <v>0</v>
      </c>
      <c r="AX75" s="176">
        <f t="shared" si="37"/>
        <v>0</v>
      </c>
      <c r="AY75" s="176">
        <f t="shared" si="38"/>
        <v>0</v>
      </c>
      <c r="AZ75" s="176">
        <f t="shared" si="39"/>
        <v>0</v>
      </c>
      <c r="BA75" s="176">
        <f t="shared" si="40"/>
        <v>0</v>
      </c>
      <c r="BB75" s="176">
        <f t="shared" si="41"/>
        <v>0</v>
      </c>
      <c r="BC75" s="176">
        <f t="shared" si="42"/>
        <v>0</v>
      </c>
      <c r="BD75" s="176">
        <f t="shared" si="43"/>
        <v>0</v>
      </c>
      <c r="BE75" s="176">
        <f t="shared" si="44"/>
        <v>0</v>
      </c>
      <c r="BF75" s="176">
        <f t="shared" si="45"/>
        <v>0</v>
      </c>
    </row>
    <row r="76" spans="1:58" s="162" customFormat="1" ht="21.75" customHeight="1" x14ac:dyDescent="0.15">
      <c r="A76" s="176">
        <f>IF(G76=3,MAX($A$14:A75)+1,0)</f>
        <v>0</v>
      </c>
      <c r="B76" s="21"/>
      <c r="C76" s="5"/>
      <c r="D76" s="6"/>
      <c r="E76" s="7"/>
      <c r="F76" s="177">
        <f t="shared" si="13"/>
        <v>0</v>
      </c>
      <c r="G76" s="178">
        <f t="shared" si="14"/>
        <v>0</v>
      </c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9"/>
      <c r="T76" s="187"/>
      <c r="U76" s="188"/>
      <c r="V76" s="189"/>
      <c r="W76" s="188"/>
      <c r="X76" s="189"/>
      <c r="Y76" s="190"/>
      <c r="Z76" s="181">
        <f t="shared" si="15"/>
        <v>0</v>
      </c>
      <c r="AB76" s="175">
        <f t="shared" si="16"/>
        <v>0</v>
      </c>
      <c r="AC76" s="175">
        <f t="shared" si="17"/>
        <v>0</v>
      </c>
      <c r="AD76" s="175">
        <f t="shared" si="18"/>
        <v>0</v>
      </c>
      <c r="AE76" s="175">
        <f t="shared" si="19"/>
        <v>0</v>
      </c>
      <c r="AF76" s="175">
        <f t="shared" si="20"/>
        <v>0</v>
      </c>
      <c r="AG76" s="175">
        <f t="shared" si="21"/>
        <v>0</v>
      </c>
      <c r="AH76" s="175">
        <f t="shared" si="22"/>
        <v>0</v>
      </c>
      <c r="AI76" s="175">
        <f t="shared" si="23"/>
        <v>0</v>
      </c>
      <c r="AJ76" s="175">
        <f t="shared" si="24"/>
        <v>0</v>
      </c>
      <c r="AK76" s="175">
        <f t="shared" si="25"/>
        <v>0</v>
      </c>
      <c r="AL76" s="175">
        <f t="shared" si="26"/>
        <v>0</v>
      </c>
      <c r="AM76" s="175">
        <f t="shared" si="27"/>
        <v>0</v>
      </c>
      <c r="AN76" s="175">
        <f t="shared" si="28"/>
        <v>0</v>
      </c>
      <c r="AO76" s="175">
        <f t="shared" si="29"/>
        <v>0</v>
      </c>
      <c r="AP76" s="175">
        <f t="shared" si="30"/>
        <v>0</v>
      </c>
      <c r="AR76" s="175">
        <f t="shared" si="31"/>
        <v>0</v>
      </c>
      <c r="AS76" s="175">
        <f t="shared" si="32"/>
        <v>0</v>
      </c>
      <c r="AT76" s="175">
        <f t="shared" si="33"/>
        <v>0</v>
      </c>
      <c r="AU76" s="175">
        <f t="shared" si="34"/>
        <v>0</v>
      </c>
      <c r="AV76" s="175">
        <f t="shared" si="35"/>
        <v>0</v>
      </c>
      <c r="AW76" s="175">
        <f t="shared" si="36"/>
        <v>0</v>
      </c>
      <c r="AX76" s="175">
        <f t="shared" si="37"/>
        <v>0</v>
      </c>
      <c r="AY76" s="175">
        <f t="shared" si="38"/>
        <v>0</v>
      </c>
      <c r="AZ76" s="175">
        <f t="shared" si="39"/>
        <v>0</v>
      </c>
      <c r="BA76" s="175">
        <f t="shared" si="40"/>
        <v>0</v>
      </c>
      <c r="BB76" s="175">
        <f t="shared" si="41"/>
        <v>0</v>
      </c>
      <c r="BC76" s="175">
        <f t="shared" si="42"/>
        <v>0</v>
      </c>
      <c r="BD76" s="175">
        <f t="shared" si="43"/>
        <v>0</v>
      </c>
      <c r="BE76" s="175">
        <f t="shared" si="44"/>
        <v>0</v>
      </c>
      <c r="BF76" s="175">
        <f t="shared" si="45"/>
        <v>0</v>
      </c>
    </row>
    <row r="77" spans="1:58" s="162" customFormat="1" ht="21.75" customHeight="1" x14ac:dyDescent="0.15">
      <c r="A77" s="176">
        <f>IF(G77=3,MAX($A$14:A76)+1,0)</f>
        <v>0</v>
      </c>
      <c r="B77" s="21"/>
      <c r="C77" s="5"/>
      <c r="D77" s="6"/>
      <c r="E77" s="7"/>
      <c r="F77" s="177">
        <f t="shared" si="13"/>
        <v>0</v>
      </c>
      <c r="G77" s="178">
        <f t="shared" si="14"/>
        <v>0</v>
      </c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9"/>
      <c r="T77" s="187"/>
      <c r="U77" s="188"/>
      <c r="V77" s="189"/>
      <c r="W77" s="188"/>
      <c r="X77" s="189"/>
      <c r="Y77" s="190"/>
      <c r="Z77" s="181">
        <f t="shared" si="15"/>
        <v>0</v>
      </c>
      <c r="AB77" s="175">
        <f t="shared" si="16"/>
        <v>0</v>
      </c>
      <c r="AC77" s="175">
        <f t="shared" si="17"/>
        <v>0</v>
      </c>
      <c r="AD77" s="175">
        <f t="shared" si="18"/>
        <v>0</v>
      </c>
      <c r="AE77" s="175">
        <f t="shared" si="19"/>
        <v>0</v>
      </c>
      <c r="AF77" s="175">
        <f t="shared" si="20"/>
        <v>0</v>
      </c>
      <c r="AG77" s="175">
        <f t="shared" si="21"/>
        <v>0</v>
      </c>
      <c r="AH77" s="175">
        <f t="shared" si="22"/>
        <v>0</v>
      </c>
      <c r="AI77" s="175">
        <f t="shared" si="23"/>
        <v>0</v>
      </c>
      <c r="AJ77" s="175">
        <f t="shared" si="24"/>
        <v>0</v>
      </c>
      <c r="AK77" s="175">
        <f t="shared" si="25"/>
        <v>0</v>
      </c>
      <c r="AL77" s="175">
        <f t="shared" si="26"/>
        <v>0</v>
      </c>
      <c r="AM77" s="175">
        <f t="shared" si="27"/>
        <v>0</v>
      </c>
      <c r="AN77" s="175">
        <f t="shared" si="28"/>
        <v>0</v>
      </c>
      <c r="AO77" s="175">
        <f t="shared" si="29"/>
        <v>0</v>
      </c>
      <c r="AP77" s="175">
        <f t="shared" si="30"/>
        <v>0</v>
      </c>
      <c r="AR77" s="175">
        <f t="shared" si="31"/>
        <v>0</v>
      </c>
      <c r="AS77" s="175">
        <f t="shared" si="32"/>
        <v>0</v>
      </c>
      <c r="AT77" s="175">
        <f t="shared" si="33"/>
        <v>0</v>
      </c>
      <c r="AU77" s="175">
        <f t="shared" si="34"/>
        <v>0</v>
      </c>
      <c r="AV77" s="175">
        <f t="shared" si="35"/>
        <v>0</v>
      </c>
      <c r="AW77" s="175">
        <f t="shared" si="36"/>
        <v>0</v>
      </c>
      <c r="AX77" s="175">
        <f t="shared" si="37"/>
        <v>0</v>
      </c>
      <c r="AY77" s="175">
        <f t="shared" si="38"/>
        <v>0</v>
      </c>
      <c r="AZ77" s="175">
        <f t="shared" si="39"/>
        <v>0</v>
      </c>
      <c r="BA77" s="175">
        <f t="shared" si="40"/>
        <v>0</v>
      </c>
      <c r="BB77" s="175">
        <f t="shared" si="41"/>
        <v>0</v>
      </c>
      <c r="BC77" s="175">
        <f t="shared" si="42"/>
        <v>0</v>
      </c>
      <c r="BD77" s="175">
        <f t="shared" si="43"/>
        <v>0</v>
      </c>
      <c r="BE77" s="175">
        <f t="shared" si="44"/>
        <v>0</v>
      </c>
      <c r="BF77" s="175">
        <f t="shared" si="45"/>
        <v>0</v>
      </c>
    </row>
    <row r="78" spans="1:58" s="162" customFormat="1" ht="21.75" customHeight="1" x14ac:dyDescent="0.15">
      <c r="A78" s="176">
        <f>IF(G78=3,MAX($A$14:A77)+1,0)</f>
        <v>0</v>
      </c>
      <c r="B78" s="21"/>
      <c r="C78" s="5"/>
      <c r="D78" s="6"/>
      <c r="E78" s="7"/>
      <c r="F78" s="177">
        <f t="shared" si="13"/>
        <v>0</v>
      </c>
      <c r="G78" s="178">
        <f t="shared" si="14"/>
        <v>0</v>
      </c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9"/>
      <c r="T78" s="187"/>
      <c r="U78" s="188"/>
      <c r="V78" s="189"/>
      <c r="W78" s="188"/>
      <c r="X78" s="189"/>
      <c r="Y78" s="190"/>
      <c r="Z78" s="181">
        <f t="shared" si="15"/>
        <v>0</v>
      </c>
      <c r="AB78" s="175">
        <f t="shared" si="16"/>
        <v>0</v>
      </c>
      <c r="AC78" s="175">
        <f t="shared" si="17"/>
        <v>0</v>
      </c>
      <c r="AD78" s="175">
        <f t="shared" si="18"/>
        <v>0</v>
      </c>
      <c r="AE78" s="175">
        <f t="shared" si="19"/>
        <v>0</v>
      </c>
      <c r="AF78" s="175">
        <f t="shared" si="20"/>
        <v>0</v>
      </c>
      <c r="AG78" s="175">
        <f t="shared" si="21"/>
        <v>0</v>
      </c>
      <c r="AH78" s="175">
        <f t="shared" si="22"/>
        <v>0</v>
      </c>
      <c r="AI78" s="175">
        <f t="shared" si="23"/>
        <v>0</v>
      </c>
      <c r="AJ78" s="175">
        <f t="shared" si="24"/>
        <v>0</v>
      </c>
      <c r="AK78" s="175">
        <f t="shared" si="25"/>
        <v>0</v>
      </c>
      <c r="AL78" s="175">
        <f t="shared" si="26"/>
        <v>0</v>
      </c>
      <c r="AM78" s="175">
        <f t="shared" si="27"/>
        <v>0</v>
      </c>
      <c r="AN78" s="175">
        <f t="shared" si="28"/>
        <v>0</v>
      </c>
      <c r="AO78" s="175">
        <f t="shared" si="29"/>
        <v>0</v>
      </c>
      <c r="AP78" s="175">
        <f t="shared" si="30"/>
        <v>0</v>
      </c>
      <c r="AR78" s="175">
        <f t="shared" si="31"/>
        <v>0</v>
      </c>
      <c r="AS78" s="175">
        <f t="shared" si="32"/>
        <v>0</v>
      </c>
      <c r="AT78" s="175">
        <f t="shared" si="33"/>
        <v>0</v>
      </c>
      <c r="AU78" s="175">
        <f t="shared" si="34"/>
        <v>0</v>
      </c>
      <c r="AV78" s="175">
        <f t="shared" si="35"/>
        <v>0</v>
      </c>
      <c r="AW78" s="175">
        <f t="shared" si="36"/>
        <v>0</v>
      </c>
      <c r="AX78" s="175">
        <f t="shared" si="37"/>
        <v>0</v>
      </c>
      <c r="AY78" s="175">
        <f t="shared" si="38"/>
        <v>0</v>
      </c>
      <c r="AZ78" s="175">
        <f t="shared" si="39"/>
        <v>0</v>
      </c>
      <c r="BA78" s="175">
        <f t="shared" si="40"/>
        <v>0</v>
      </c>
      <c r="BB78" s="175">
        <f t="shared" si="41"/>
        <v>0</v>
      </c>
      <c r="BC78" s="175">
        <f t="shared" si="42"/>
        <v>0</v>
      </c>
      <c r="BD78" s="175">
        <f t="shared" si="43"/>
        <v>0</v>
      </c>
      <c r="BE78" s="175">
        <f t="shared" si="44"/>
        <v>0</v>
      </c>
      <c r="BF78" s="175">
        <f t="shared" si="45"/>
        <v>0</v>
      </c>
    </row>
    <row r="79" spans="1:58" s="162" customFormat="1" ht="21.75" customHeight="1" x14ac:dyDescent="0.15">
      <c r="A79" s="176">
        <f>IF(G79=3,MAX($A$14:A78)+1,0)</f>
        <v>0</v>
      </c>
      <c r="B79" s="21"/>
      <c r="C79" s="5"/>
      <c r="D79" s="6"/>
      <c r="E79" s="7"/>
      <c r="F79" s="177">
        <f t="shared" si="13"/>
        <v>0</v>
      </c>
      <c r="G79" s="178">
        <f t="shared" si="14"/>
        <v>0</v>
      </c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9"/>
      <c r="T79" s="187"/>
      <c r="U79" s="188"/>
      <c r="V79" s="189"/>
      <c r="W79" s="188"/>
      <c r="X79" s="189"/>
      <c r="Y79" s="190"/>
      <c r="Z79" s="181">
        <f t="shared" si="15"/>
        <v>0</v>
      </c>
      <c r="AB79" s="175">
        <f t="shared" si="16"/>
        <v>0</v>
      </c>
      <c r="AC79" s="175">
        <f t="shared" si="17"/>
        <v>0</v>
      </c>
      <c r="AD79" s="175">
        <f t="shared" si="18"/>
        <v>0</v>
      </c>
      <c r="AE79" s="175">
        <f t="shared" si="19"/>
        <v>0</v>
      </c>
      <c r="AF79" s="175">
        <f t="shared" si="20"/>
        <v>0</v>
      </c>
      <c r="AG79" s="175">
        <f t="shared" si="21"/>
        <v>0</v>
      </c>
      <c r="AH79" s="175">
        <f t="shared" si="22"/>
        <v>0</v>
      </c>
      <c r="AI79" s="175">
        <f t="shared" si="23"/>
        <v>0</v>
      </c>
      <c r="AJ79" s="175">
        <f t="shared" si="24"/>
        <v>0</v>
      </c>
      <c r="AK79" s="175">
        <f t="shared" si="25"/>
        <v>0</v>
      </c>
      <c r="AL79" s="175">
        <f t="shared" si="26"/>
        <v>0</v>
      </c>
      <c r="AM79" s="175">
        <f t="shared" si="27"/>
        <v>0</v>
      </c>
      <c r="AN79" s="175">
        <f t="shared" si="28"/>
        <v>0</v>
      </c>
      <c r="AO79" s="175">
        <f t="shared" si="29"/>
        <v>0</v>
      </c>
      <c r="AP79" s="175">
        <f t="shared" si="30"/>
        <v>0</v>
      </c>
      <c r="AR79" s="175">
        <f t="shared" si="31"/>
        <v>0</v>
      </c>
      <c r="AS79" s="175">
        <f t="shared" si="32"/>
        <v>0</v>
      </c>
      <c r="AT79" s="175">
        <f t="shared" si="33"/>
        <v>0</v>
      </c>
      <c r="AU79" s="175">
        <f t="shared" si="34"/>
        <v>0</v>
      </c>
      <c r="AV79" s="175">
        <f t="shared" si="35"/>
        <v>0</v>
      </c>
      <c r="AW79" s="175">
        <f t="shared" si="36"/>
        <v>0</v>
      </c>
      <c r="AX79" s="175">
        <f t="shared" si="37"/>
        <v>0</v>
      </c>
      <c r="AY79" s="175">
        <f t="shared" si="38"/>
        <v>0</v>
      </c>
      <c r="AZ79" s="175">
        <f t="shared" si="39"/>
        <v>0</v>
      </c>
      <c r="BA79" s="175">
        <f t="shared" si="40"/>
        <v>0</v>
      </c>
      <c r="BB79" s="175">
        <f t="shared" si="41"/>
        <v>0</v>
      </c>
      <c r="BC79" s="175">
        <f t="shared" si="42"/>
        <v>0</v>
      </c>
      <c r="BD79" s="175">
        <f t="shared" si="43"/>
        <v>0</v>
      </c>
      <c r="BE79" s="175">
        <f t="shared" si="44"/>
        <v>0</v>
      </c>
      <c r="BF79" s="175">
        <f t="shared" si="45"/>
        <v>0</v>
      </c>
    </row>
    <row r="80" spans="1:58" s="162" customFormat="1" ht="21.75" customHeight="1" x14ac:dyDescent="0.15">
      <c r="A80" s="176">
        <f>IF(G80=3,MAX($A$14:A79)+1,0)</f>
        <v>0</v>
      </c>
      <c r="B80" s="21"/>
      <c r="C80" s="5"/>
      <c r="D80" s="6"/>
      <c r="E80" s="7"/>
      <c r="F80" s="177">
        <f t="shared" si="13"/>
        <v>0</v>
      </c>
      <c r="G80" s="178">
        <f t="shared" si="14"/>
        <v>0</v>
      </c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9"/>
      <c r="T80" s="187"/>
      <c r="U80" s="188"/>
      <c r="V80" s="189"/>
      <c r="W80" s="188"/>
      <c r="X80" s="189"/>
      <c r="Y80" s="190"/>
      <c r="Z80" s="181">
        <f t="shared" si="15"/>
        <v>0</v>
      </c>
      <c r="AB80" s="175">
        <f t="shared" si="16"/>
        <v>0</v>
      </c>
      <c r="AC80" s="175">
        <f t="shared" si="17"/>
        <v>0</v>
      </c>
      <c r="AD80" s="175">
        <f t="shared" si="18"/>
        <v>0</v>
      </c>
      <c r="AE80" s="175">
        <f t="shared" si="19"/>
        <v>0</v>
      </c>
      <c r="AF80" s="175">
        <f t="shared" si="20"/>
        <v>0</v>
      </c>
      <c r="AG80" s="175">
        <f t="shared" si="21"/>
        <v>0</v>
      </c>
      <c r="AH80" s="175">
        <f t="shared" si="22"/>
        <v>0</v>
      </c>
      <c r="AI80" s="175">
        <f t="shared" si="23"/>
        <v>0</v>
      </c>
      <c r="AJ80" s="175">
        <f t="shared" si="24"/>
        <v>0</v>
      </c>
      <c r="AK80" s="175">
        <f t="shared" si="25"/>
        <v>0</v>
      </c>
      <c r="AL80" s="175">
        <f t="shared" si="26"/>
        <v>0</v>
      </c>
      <c r="AM80" s="175">
        <f t="shared" si="27"/>
        <v>0</v>
      </c>
      <c r="AN80" s="175">
        <f t="shared" si="28"/>
        <v>0</v>
      </c>
      <c r="AO80" s="175">
        <f t="shared" si="29"/>
        <v>0</v>
      </c>
      <c r="AP80" s="175">
        <f t="shared" si="30"/>
        <v>0</v>
      </c>
      <c r="AR80" s="175">
        <f t="shared" si="31"/>
        <v>0</v>
      </c>
      <c r="AS80" s="175">
        <f t="shared" si="32"/>
        <v>0</v>
      </c>
      <c r="AT80" s="175">
        <f t="shared" si="33"/>
        <v>0</v>
      </c>
      <c r="AU80" s="175">
        <f t="shared" si="34"/>
        <v>0</v>
      </c>
      <c r="AV80" s="175">
        <f t="shared" si="35"/>
        <v>0</v>
      </c>
      <c r="AW80" s="175">
        <f t="shared" si="36"/>
        <v>0</v>
      </c>
      <c r="AX80" s="175">
        <f t="shared" si="37"/>
        <v>0</v>
      </c>
      <c r="AY80" s="175">
        <f t="shared" si="38"/>
        <v>0</v>
      </c>
      <c r="AZ80" s="175">
        <f t="shared" si="39"/>
        <v>0</v>
      </c>
      <c r="BA80" s="175">
        <f t="shared" si="40"/>
        <v>0</v>
      </c>
      <c r="BB80" s="175">
        <f t="shared" si="41"/>
        <v>0</v>
      </c>
      <c r="BC80" s="175">
        <f t="shared" si="42"/>
        <v>0</v>
      </c>
      <c r="BD80" s="175">
        <f t="shared" si="43"/>
        <v>0</v>
      </c>
      <c r="BE80" s="175">
        <f t="shared" si="44"/>
        <v>0</v>
      </c>
      <c r="BF80" s="175">
        <f t="shared" si="45"/>
        <v>0</v>
      </c>
    </row>
    <row r="81" spans="1:58" s="162" customFormat="1" ht="21.75" customHeight="1" x14ac:dyDescent="0.15">
      <c r="A81" s="176">
        <f>IF(G81=3,MAX($A$14:A80)+1,0)</f>
        <v>0</v>
      </c>
      <c r="B81" s="21"/>
      <c r="C81" s="5"/>
      <c r="D81" s="6"/>
      <c r="E81" s="7"/>
      <c r="F81" s="177">
        <f t="shared" ref="F81:F125" si="46">IF(AND(D81=$C$3,E81=$E$2),2,IF(E81=$E$2,1,0))</f>
        <v>0</v>
      </c>
      <c r="G81" s="178">
        <f t="shared" ref="G81:G125" si="47">IF(E81=$E$2,IF(OR(C81=0,C81&gt;$D$7),0,3),0)</f>
        <v>0</v>
      </c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9"/>
      <c r="T81" s="187"/>
      <c r="U81" s="188"/>
      <c r="V81" s="189"/>
      <c r="W81" s="188"/>
      <c r="X81" s="189"/>
      <c r="Y81" s="190"/>
      <c r="Z81" s="181">
        <f t="shared" ref="Z81:Z125" si="48">SUM(H81:Y81)</f>
        <v>0</v>
      </c>
      <c r="AB81" s="175">
        <f t="shared" ref="AB81:AB125" si="49">IF(H81=0,0,$D81)</f>
        <v>0</v>
      </c>
      <c r="AC81" s="175">
        <f t="shared" ref="AC81:AC125" si="50">IF(I81=0,0,$D81)</f>
        <v>0</v>
      </c>
      <c r="AD81" s="175">
        <f t="shared" ref="AD81:AD125" si="51">IF(J81=0,0,$D81)</f>
        <v>0</v>
      </c>
      <c r="AE81" s="175">
        <f t="shared" ref="AE81:AE125" si="52">IF(K81=0,0,$D81)</f>
        <v>0</v>
      </c>
      <c r="AF81" s="175">
        <f t="shared" ref="AF81:AF125" si="53">IF(L81=0,0,$D81)</f>
        <v>0</v>
      </c>
      <c r="AG81" s="175">
        <f t="shared" ref="AG81:AG125" si="54">IF(M81=0,0,$D81)</f>
        <v>0</v>
      </c>
      <c r="AH81" s="175">
        <f t="shared" ref="AH81:AH125" si="55">IF(N81=0,0,$D81)</f>
        <v>0</v>
      </c>
      <c r="AI81" s="175">
        <f t="shared" ref="AI81:AI125" si="56">IF(O81=0,0,$D81)</f>
        <v>0</v>
      </c>
      <c r="AJ81" s="175">
        <f t="shared" ref="AJ81:AJ125" si="57">IF(P81=0,0,$D81)</f>
        <v>0</v>
      </c>
      <c r="AK81" s="175">
        <f t="shared" ref="AK81:AK125" si="58">IF(Q81=0,0,$D81)</f>
        <v>0</v>
      </c>
      <c r="AL81" s="175">
        <f t="shared" ref="AL81:AL125" si="59">IF(R81=0,0,$D81)</f>
        <v>0</v>
      </c>
      <c r="AM81" s="175">
        <f t="shared" ref="AM81:AM125" si="60">IF(S81=0,0,$D81)</f>
        <v>0</v>
      </c>
      <c r="AN81" s="175">
        <f t="shared" ref="AN81:AN125" si="61">IF(T81=0,0,$D81)</f>
        <v>0</v>
      </c>
      <c r="AO81" s="175">
        <f t="shared" ref="AO81:AO125" si="62">IF(V81=0,0,$D81)</f>
        <v>0</v>
      </c>
      <c r="AP81" s="175">
        <f t="shared" ref="AP81:AP125" si="63">IF(X81=0,0,$D81)</f>
        <v>0</v>
      </c>
      <c r="AR81" s="175">
        <f t="shared" ref="AR81:AR125" si="64">IF(H81=0,0,$F81+$G81)</f>
        <v>0</v>
      </c>
      <c r="AS81" s="175">
        <f t="shared" ref="AS81:AS125" si="65">IF(I81=0,0,$F81+$G81)</f>
        <v>0</v>
      </c>
      <c r="AT81" s="175">
        <f t="shared" ref="AT81:AT125" si="66">IF(J81=0,0,$F81+$G81)</f>
        <v>0</v>
      </c>
      <c r="AU81" s="175">
        <f t="shared" ref="AU81:AU125" si="67">IF(K81=0,0,$F81+$G81)</f>
        <v>0</v>
      </c>
      <c r="AV81" s="175">
        <f t="shared" ref="AV81:AV125" si="68">IF(L81=0,0,$F81+$G81)</f>
        <v>0</v>
      </c>
      <c r="AW81" s="175">
        <f t="shared" ref="AW81:AW125" si="69">IF(M81=0,0,$F81+$G81)</f>
        <v>0</v>
      </c>
      <c r="AX81" s="175">
        <f t="shared" ref="AX81:AX125" si="70">IF(N81=0,0,$F81+$G81)</f>
        <v>0</v>
      </c>
      <c r="AY81" s="175">
        <f t="shared" ref="AY81:AY125" si="71">IF(O81=0,0,$F81+$G81)</f>
        <v>0</v>
      </c>
      <c r="AZ81" s="175">
        <f t="shared" ref="AZ81:AZ125" si="72">IF(P81=0,0,$F81+$G81)</f>
        <v>0</v>
      </c>
      <c r="BA81" s="175">
        <f t="shared" ref="BA81:BA125" si="73">IF(Q81=0,0,$F81+$G81)</f>
        <v>0</v>
      </c>
      <c r="BB81" s="175">
        <f t="shared" ref="BB81:BB125" si="74">IF(R81=0,0,$F81+$G81)</f>
        <v>0</v>
      </c>
      <c r="BC81" s="175">
        <f t="shared" ref="BC81:BC125" si="75">IF(S81=0,0,$F81+$G81)</f>
        <v>0</v>
      </c>
      <c r="BD81" s="175">
        <f t="shared" ref="BD81:BD125" si="76">IF(T81=0,0,$F81+$G81)</f>
        <v>0</v>
      </c>
      <c r="BE81" s="175">
        <f t="shared" ref="BE81:BE125" si="77">IF(V81=0,0,$F81+$G81)</f>
        <v>0</v>
      </c>
      <c r="BF81" s="175">
        <f t="shared" ref="BF81:BF125" si="78">IF(X81=0,0,$F81+$G81)</f>
        <v>0</v>
      </c>
    </row>
    <row r="82" spans="1:58" s="162" customFormat="1" ht="21.75" customHeight="1" x14ac:dyDescent="0.15">
      <c r="A82" s="176">
        <f>IF(G82=3,MAX($A$14:A81)+1,0)</f>
        <v>0</v>
      </c>
      <c r="B82" s="21"/>
      <c r="C82" s="5"/>
      <c r="D82" s="6"/>
      <c r="E82" s="7"/>
      <c r="F82" s="177">
        <f t="shared" si="46"/>
        <v>0</v>
      </c>
      <c r="G82" s="178">
        <f t="shared" si="47"/>
        <v>0</v>
      </c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9"/>
      <c r="T82" s="187"/>
      <c r="U82" s="188"/>
      <c r="V82" s="189"/>
      <c r="W82" s="188"/>
      <c r="X82" s="189"/>
      <c r="Y82" s="190"/>
      <c r="Z82" s="181">
        <f t="shared" si="48"/>
        <v>0</v>
      </c>
      <c r="AB82" s="175">
        <f t="shared" si="49"/>
        <v>0</v>
      </c>
      <c r="AC82" s="175">
        <f t="shared" si="50"/>
        <v>0</v>
      </c>
      <c r="AD82" s="175">
        <f t="shared" si="51"/>
        <v>0</v>
      </c>
      <c r="AE82" s="175">
        <f t="shared" si="52"/>
        <v>0</v>
      </c>
      <c r="AF82" s="175">
        <f t="shared" si="53"/>
        <v>0</v>
      </c>
      <c r="AG82" s="175">
        <f t="shared" si="54"/>
        <v>0</v>
      </c>
      <c r="AH82" s="175">
        <f t="shared" si="55"/>
        <v>0</v>
      </c>
      <c r="AI82" s="175">
        <f t="shared" si="56"/>
        <v>0</v>
      </c>
      <c r="AJ82" s="175">
        <f t="shared" si="57"/>
        <v>0</v>
      </c>
      <c r="AK82" s="175">
        <f t="shared" si="58"/>
        <v>0</v>
      </c>
      <c r="AL82" s="175">
        <f t="shared" si="59"/>
        <v>0</v>
      </c>
      <c r="AM82" s="175">
        <f t="shared" si="60"/>
        <v>0</v>
      </c>
      <c r="AN82" s="175">
        <f t="shared" si="61"/>
        <v>0</v>
      </c>
      <c r="AO82" s="175">
        <f t="shared" si="62"/>
        <v>0</v>
      </c>
      <c r="AP82" s="175">
        <f t="shared" si="63"/>
        <v>0</v>
      </c>
      <c r="AR82" s="175">
        <f t="shared" si="64"/>
        <v>0</v>
      </c>
      <c r="AS82" s="175">
        <f t="shared" si="65"/>
        <v>0</v>
      </c>
      <c r="AT82" s="175">
        <f t="shared" si="66"/>
        <v>0</v>
      </c>
      <c r="AU82" s="175">
        <f t="shared" si="67"/>
        <v>0</v>
      </c>
      <c r="AV82" s="175">
        <f t="shared" si="68"/>
        <v>0</v>
      </c>
      <c r="AW82" s="175">
        <f t="shared" si="69"/>
        <v>0</v>
      </c>
      <c r="AX82" s="175">
        <f t="shared" si="70"/>
        <v>0</v>
      </c>
      <c r="AY82" s="175">
        <f t="shared" si="71"/>
        <v>0</v>
      </c>
      <c r="AZ82" s="175">
        <f t="shared" si="72"/>
        <v>0</v>
      </c>
      <c r="BA82" s="175">
        <f t="shared" si="73"/>
        <v>0</v>
      </c>
      <c r="BB82" s="175">
        <f t="shared" si="74"/>
        <v>0</v>
      </c>
      <c r="BC82" s="175">
        <f t="shared" si="75"/>
        <v>0</v>
      </c>
      <c r="BD82" s="175">
        <f t="shared" si="76"/>
        <v>0</v>
      </c>
      <c r="BE82" s="175">
        <f t="shared" si="77"/>
        <v>0</v>
      </c>
      <c r="BF82" s="175">
        <f t="shared" si="78"/>
        <v>0</v>
      </c>
    </row>
    <row r="83" spans="1:58" s="162" customFormat="1" ht="21.75" customHeight="1" x14ac:dyDescent="0.15">
      <c r="A83" s="176">
        <f>IF(G83=3,MAX($A$14:A82)+1,0)</f>
        <v>0</v>
      </c>
      <c r="B83" s="21"/>
      <c r="C83" s="5"/>
      <c r="D83" s="6"/>
      <c r="E83" s="7"/>
      <c r="F83" s="177">
        <f t="shared" si="46"/>
        <v>0</v>
      </c>
      <c r="G83" s="178">
        <f t="shared" si="47"/>
        <v>0</v>
      </c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9"/>
      <c r="T83" s="187"/>
      <c r="U83" s="188"/>
      <c r="V83" s="189"/>
      <c r="W83" s="188"/>
      <c r="X83" s="189"/>
      <c r="Y83" s="190"/>
      <c r="Z83" s="181">
        <f t="shared" si="48"/>
        <v>0</v>
      </c>
      <c r="AB83" s="175">
        <f t="shared" si="49"/>
        <v>0</v>
      </c>
      <c r="AC83" s="175">
        <f t="shared" si="50"/>
        <v>0</v>
      </c>
      <c r="AD83" s="175">
        <f t="shared" si="51"/>
        <v>0</v>
      </c>
      <c r="AE83" s="175">
        <f t="shared" si="52"/>
        <v>0</v>
      </c>
      <c r="AF83" s="175">
        <f t="shared" si="53"/>
        <v>0</v>
      </c>
      <c r="AG83" s="175">
        <f t="shared" si="54"/>
        <v>0</v>
      </c>
      <c r="AH83" s="175">
        <f t="shared" si="55"/>
        <v>0</v>
      </c>
      <c r="AI83" s="175">
        <f t="shared" si="56"/>
        <v>0</v>
      </c>
      <c r="AJ83" s="175">
        <f t="shared" si="57"/>
        <v>0</v>
      </c>
      <c r="AK83" s="175">
        <f t="shared" si="58"/>
        <v>0</v>
      </c>
      <c r="AL83" s="175">
        <f t="shared" si="59"/>
        <v>0</v>
      </c>
      <c r="AM83" s="175">
        <f t="shared" si="60"/>
        <v>0</v>
      </c>
      <c r="AN83" s="175">
        <f t="shared" si="61"/>
        <v>0</v>
      </c>
      <c r="AO83" s="175">
        <f t="shared" si="62"/>
        <v>0</v>
      </c>
      <c r="AP83" s="175">
        <f t="shared" si="63"/>
        <v>0</v>
      </c>
      <c r="AR83" s="175">
        <f t="shared" si="64"/>
        <v>0</v>
      </c>
      <c r="AS83" s="175">
        <f t="shared" si="65"/>
        <v>0</v>
      </c>
      <c r="AT83" s="175">
        <f t="shared" si="66"/>
        <v>0</v>
      </c>
      <c r="AU83" s="175">
        <f t="shared" si="67"/>
        <v>0</v>
      </c>
      <c r="AV83" s="175">
        <f t="shared" si="68"/>
        <v>0</v>
      </c>
      <c r="AW83" s="175">
        <f t="shared" si="69"/>
        <v>0</v>
      </c>
      <c r="AX83" s="175">
        <f t="shared" si="70"/>
        <v>0</v>
      </c>
      <c r="AY83" s="175">
        <f t="shared" si="71"/>
        <v>0</v>
      </c>
      <c r="AZ83" s="175">
        <f t="shared" si="72"/>
        <v>0</v>
      </c>
      <c r="BA83" s="175">
        <f t="shared" si="73"/>
        <v>0</v>
      </c>
      <c r="BB83" s="175">
        <f t="shared" si="74"/>
        <v>0</v>
      </c>
      <c r="BC83" s="175">
        <f t="shared" si="75"/>
        <v>0</v>
      </c>
      <c r="BD83" s="175">
        <f t="shared" si="76"/>
        <v>0</v>
      </c>
      <c r="BE83" s="175">
        <f t="shared" si="77"/>
        <v>0</v>
      </c>
      <c r="BF83" s="175">
        <f t="shared" si="78"/>
        <v>0</v>
      </c>
    </row>
    <row r="84" spans="1:58" s="162" customFormat="1" ht="21.75" customHeight="1" x14ac:dyDescent="0.15">
      <c r="A84" s="176">
        <f>IF(G84=3,MAX($A$14:A83)+1,0)</f>
        <v>0</v>
      </c>
      <c r="B84" s="21"/>
      <c r="C84" s="5"/>
      <c r="D84" s="6"/>
      <c r="E84" s="7"/>
      <c r="F84" s="177">
        <f t="shared" si="46"/>
        <v>0</v>
      </c>
      <c r="G84" s="178">
        <f t="shared" si="47"/>
        <v>0</v>
      </c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9"/>
      <c r="T84" s="187"/>
      <c r="U84" s="188"/>
      <c r="V84" s="189"/>
      <c r="W84" s="188"/>
      <c r="X84" s="189"/>
      <c r="Y84" s="190"/>
      <c r="Z84" s="181">
        <f t="shared" si="48"/>
        <v>0</v>
      </c>
      <c r="AB84" s="175">
        <f t="shared" si="49"/>
        <v>0</v>
      </c>
      <c r="AC84" s="175">
        <f t="shared" si="50"/>
        <v>0</v>
      </c>
      <c r="AD84" s="175">
        <f t="shared" si="51"/>
        <v>0</v>
      </c>
      <c r="AE84" s="175">
        <f t="shared" si="52"/>
        <v>0</v>
      </c>
      <c r="AF84" s="175">
        <f t="shared" si="53"/>
        <v>0</v>
      </c>
      <c r="AG84" s="175">
        <f t="shared" si="54"/>
        <v>0</v>
      </c>
      <c r="AH84" s="175">
        <f t="shared" si="55"/>
        <v>0</v>
      </c>
      <c r="AI84" s="175">
        <f t="shared" si="56"/>
        <v>0</v>
      </c>
      <c r="AJ84" s="175">
        <f t="shared" si="57"/>
        <v>0</v>
      </c>
      <c r="AK84" s="175">
        <f t="shared" si="58"/>
        <v>0</v>
      </c>
      <c r="AL84" s="175">
        <f t="shared" si="59"/>
        <v>0</v>
      </c>
      <c r="AM84" s="175">
        <f t="shared" si="60"/>
        <v>0</v>
      </c>
      <c r="AN84" s="175">
        <f t="shared" si="61"/>
        <v>0</v>
      </c>
      <c r="AO84" s="175">
        <f t="shared" si="62"/>
        <v>0</v>
      </c>
      <c r="AP84" s="175">
        <f t="shared" si="63"/>
        <v>0</v>
      </c>
      <c r="AR84" s="175">
        <f t="shared" si="64"/>
        <v>0</v>
      </c>
      <c r="AS84" s="175">
        <f t="shared" si="65"/>
        <v>0</v>
      </c>
      <c r="AT84" s="175">
        <f t="shared" si="66"/>
        <v>0</v>
      </c>
      <c r="AU84" s="175">
        <f t="shared" si="67"/>
        <v>0</v>
      </c>
      <c r="AV84" s="175">
        <f t="shared" si="68"/>
        <v>0</v>
      </c>
      <c r="AW84" s="175">
        <f t="shared" si="69"/>
        <v>0</v>
      </c>
      <c r="AX84" s="175">
        <f t="shared" si="70"/>
        <v>0</v>
      </c>
      <c r="AY84" s="175">
        <f t="shared" si="71"/>
        <v>0</v>
      </c>
      <c r="AZ84" s="175">
        <f t="shared" si="72"/>
        <v>0</v>
      </c>
      <c r="BA84" s="175">
        <f t="shared" si="73"/>
        <v>0</v>
      </c>
      <c r="BB84" s="175">
        <f t="shared" si="74"/>
        <v>0</v>
      </c>
      <c r="BC84" s="175">
        <f t="shared" si="75"/>
        <v>0</v>
      </c>
      <c r="BD84" s="175">
        <f t="shared" si="76"/>
        <v>0</v>
      </c>
      <c r="BE84" s="175">
        <f t="shared" si="77"/>
        <v>0</v>
      </c>
      <c r="BF84" s="175">
        <f t="shared" si="78"/>
        <v>0</v>
      </c>
    </row>
    <row r="85" spans="1:58" s="162" customFormat="1" ht="21.75" customHeight="1" x14ac:dyDescent="0.15">
      <c r="A85" s="176">
        <f>IF(G85=3,MAX($A$14:A84)+1,0)</f>
        <v>0</v>
      </c>
      <c r="B85" s="21"/>
      <c r="C85" s="5"/>
      <c r="D85" s="6"/>
      <c r="E85" s="7"/>
      <c r="F85" s="177">
        <f t="shared" si="46"/>
        <v>0</v>
      </c>
      <c r="G85" s="178">
        <f t="shared" si="47"/>
        <v>0</v>
      </c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9"/>
      <c r="T85" s="187"/>
      <c r="U85" s="188"/>
      <c r="V85" s="189"/>
      <c r="W85" s="188"/>
      <c r="X85" s="189"/>
      <c r="Y85" s="190"/>
      <c r="Z85" s="181">
        <f t="shared" si="48"/>
        <v>0</v>
      </c>
      <c r="AB85" s="175">
        <f t="shared" si="49"/>
        <v>0</v>
      </c>
      <c r="AC85" s="175">
        <f t="shared" si="50"/>
        <v>0</v>
      </c>
      <c r="AD85" s="175">
        <f t="shared" si="51"/>
        <v>0</v>
      </c>
      <c r="AE85" s="175">
        <f t="shared" si="52"/>
        <v>0</v>
      </c>
      <c r="AF85" s="175">
        <f t="shared" si="53"/>
        <v>0</v>
      </c>
      <c r="AG85" s="175">
        <f t="shared" si="54"/>
        <v>0</v>
      </c>
      <c r="AH85" s="175">
        <f t="shared" si="55"/>
        <v>0</v>
      </c>
      <c r="AI85" s="175">
        <f t="shared" si="56"/>
        <v>0</v>
      </c>
      <c r="AJ85" s="175">
        <f t="shared" si="57"/>
        <v>0</v>
      </c>
      <c r="AK85" s="175">
        <f t="shared" si="58"/>
        <v>0</v>
      </c>
      <c r="AL85" s="175">
        <f t="shared" si="59"/>
        <v>0</v>
      </c>
      <c r="AM85" s="175">
        <f t="shared" si="60"/>
        <v>0</v>
      </c>
      <c r="AN85" s="175">
        <f t="shared" si="61"/>
        <v>0</v>
      </c>
      <c r="AO85" s="175">
        <f t="shared" si="62"/>
        <v>0</v>
      </c>
      <c r="AP85" s="175">
        <f t="shared" si="63"/>
        <v>0</v>
      </c>
      <c r="AR85" s="175">
        <f t="shared" si="64"/>
        <v>0</v>
      </c>
      <c r="AS85" s="175">
        <f t="shared" si="65"/>
        <v>0</v>
      </c>
      <c r="AT85" s="175">
        <f t="shared" si="66"/>
        <v>0</v>
      </c>
      <c r="AU85" s="175">
        <f t="shared" si="67"/>
        <v>0</v>
      </c>
      <c r="AV85" s="175">
        <f t="shared" si="68"/>
        <v>0</v>
      </c>
      <c r="AW85" s="175">
        <f t="shared" si="69"/>
        <v>0</v>
      </c>
      <c r="AX85" s="175">
        <f t="shared" si="70"/>
        <v>0</v>
      </c>
      <c r="AY85" s="175">
        <f t="shared" si="71"/>
        <v>0</v>
      </c>
      <c r="AZ85" s="175">
        <f t="shared" si="72"/>
        <v>0</v>
      </c>
      <c r="BA85" s="175">
        <f t="shared" si="73"/>
        <v>0</v>
      </c>
      <c r="BB85" s="175">
        <f t="shared" si="74"/>
        <v>0</v>
      </c>
      <c r="BC85" s="175">
        <f t="shared" si="75"/>
        <v>0</v>
      </c>
      <c r="BD85" s="175">
        <f t="shared" si="76"/>
        <v>0</v>
      </c>
      <c r="BE85" s="175">
        <f t="shared" si="77"/>
        <v>0</v>
      </c>
      <c r="BF85" s="175">
        <f t="shared" si="78"/>
        <v>0</v>
      </c>
    </row>
    <row r="86" spans="1:58" ht="21.75" customHeight="1" x14ac:dyDescent="0.15">
      <c r="A86" s="176">
        <f>IF(G86=3,MAX($A$14:A85)+1,0)</f>
        <v>0</v>
      </c>
      <c r="B86" s="22"/>
      <c r="C86" s="16"/>
      <c r="D86" s="10"/>
      <c r="E86" s="11"/>
      <c r="F86" s="179">
        <f t="shared" si="46"/>
        <v>0</v>
      </c>
      <c r="G86" s="180">
        <f t="shared" si="47"/>
        <v>0</v>
      </c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3"/>
      <c r="T86" s="191"/>
      <c r="U86" s="192"/>
      <c r="V86" s="193"/>
      <c r="W86" s="192"/>
      <c r="X86" s="193"/>
      <c r="Y86" s="194"/>
      <c r="Z86" s="182">
        <f t="shared" si="48"/>
        <v>0</v>
      </c>
      <c r="AB86" s="176">
        <f t="shared" si="49"/>
        <v>0</v>
      </c>
      <c r="AC86" s="176">
        <f t="shared" si="50"/>
        <v>0</v>
      </c>
      <c r="AD86" s="176">
        <f t="shared" si="51"/>
        <v>0</v>
      </c>
      <c r="AE86" s="176">
        <f t="shared" si="52"/>
        <v>0</v>
      </c>
      <c r="AF86" s="176">
        <f t="shared" si="53"/>
        <v>0</v>
      </c>
      <c r="AG86" s="176">
        <f t="shared" si="54"/>
        <v>0</v>
      </c>
      <c r="AH86" s="176">
        <f t="shared" si="55"/>
        <v>0</v>
      </c>
      <c r="AI86" s="176">
        <f t="shared" si="56"/>
        <v>0</v>
      </c>
      <c r="AJ86" s="176">
        <f t="shared" si="57"/>
        <v>0</v>
      </c>
      <c r="AK86" s="176">
        <f t="shared" si="58"/>
        <v>0</v>
      </c>
      <c r="AL86" s="176">
        <f t="shared" si="59"/>
        <v>0</v>
      </c>
      <c r="AM86" s="176">
        <f t="shared" si="60"/>
        <v>0</v>
      </c>
      <c r="AN86" s="176">
        <f t="shared" si="61"/>
        <v>0</v>
      </c>
      <c r="AO86" s="176">
        <f t="shared" si="62"/>
        <v>0</v>
      </c>
      <c r="AP86" s="176">
        <f t="shared" si="63"/>
        <v>0</v>
      </c>
      <c r="AR86" s="176">
        <f t="shared" si="64"/>
        <v>0</v>
      </c>
      <c r="AS86" s="176">
        <f t="shared" si="65"/>
        <v>0</v>
      </c>
      <c r="AT86" s="176">
        <f t="shared" si="66"/>
        <v>0</v>
      </c>
      <c r="AU86" s="176">
        <f t="shared" si="67"/>
        <v>0</v>
      </c>
      <c r="AV86" s="176">
        <f t="shared" si="68"/>
        <v>0</v>
      </c>
      <c r="AW86" s="176">
        <f t="shared" si="69"/>
        <v>0</v>
      </c>
      <c r="AX86" s="176">
        <f t="shared" si="70"/>
        <v>0</v>
      </c>
      <c r="AY86" s="176">
        <f t="shared" si="71"/>
        <v>0</v>
      </c>
      <c r="AZ86" s="176">
        <f t="shared" si="72"/>
        <v>0</v>
      </c>
      <c r="BA86" s="176">
        <f t="shared" si="73"/>
        <v>0</v>
      </c>
      <c r="BB86" s="176">
        <f t="shared" si="74"/>
        <v>0</v>
      </c>
      <c r="BC86" s="176">
        <f t="shared" si="75"/>
        <v>0</v>
      </c>
      <c r="BD86" s="176">
        <f t="shared" si="76"/>
        <v>0</v>
      </c>
      <c r="BE86" s="176">
        <f t="shared" si="77"/>
        <v>0</v>
      </c>
      <c r="BF86" s="176">
        <f t="shared" si="78"/>
        <v>0</v>
      </c>
    </row>
    <row r="87" spans="1:58" ht="21.75" customHeight="1" x14ac:dyDescent="0.15">
      <c r="A87" s="176">
        <f>IF(G87=3,MAX($A$14:A86)+1,0)</f>
        <v>0</v>
      </c>
      <c r="B87" s="22"/>
      <c r="C87" s="16"/>
      <c r="D87" s="10"/>
      <c r="E87" s="11"/>
      <c r="F87" s="179">
        <f t="shared" si="46"/>
        <v>0</v>
      </c>
      <c r="G87" s="180">
        <f t="shared" si="47"/>
        <v>0</v>
      </c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91"/>
      <c r="U87" s="192"/>
      <c r="V87" s="193"/>
      <c r="W87" s="192"/>
      <c r="X87" s="193"/>
      <c r="Y87" s="194"/>
      <c r="Z87" s="182">
        <f t="shared" si="48"/>
        <v>0</v>
      </c>
      <c r="AB87" s="176">
        <f t="shared" si="49"/>
        <v>0</v>
      </c>
      <c r="AC87" s="176">
        <f t="shared" si="50"/>
        <v>0</v>
      </c>
      <c r="AD87" s="176">
        <f t="shared" si="51"/>
        <v>0</v>
      </c>
      <c r="AE87" s="176">
        <f t="shared" si="52"/>
        <v>0</v>
      </c>
      <c r="AF87" s="176">
        <f t="shared" si="53"/>
        <v>0</v>
      </c>
      <c r="AG87" s="176">
        <f t="shared" si="54"/>
        <v>0</v>
      </c>
      <c r="AH87" s="176">
        <f t="shared" si="55"/>
        <v>0</v>
      </c>
      <c r="AI87" s="176">
        <f t="shared" si="56"/>
        <v>0</v>
      </c>
      <c r="AJ87" s="176">
        <f t="shared" si="57"/>
        <v>0</v>
      </c>
      <c r="AK87" s="176">
        <f t="shared" si="58"/>
        <v>0</v>
      </c>
      <c r="AL87" s="176">
        <f t="shared" si="59"/>
        <v>0</v>
      </c>
      <c r="AM87" s="176">
        <f t="shared" si="60"/>
        <v>0</v>
      </c>
      <c r="AN87" s="176">
        <f t="shared" si="61"/>
        <v>0</v>
      </c>
      <c r="AO87" s="176">
        <f t="shared" si="62"/>
        <v>0</v>
      </c>
      <c r="AP87" s="176">
        <f t="shared" si="63"/>
        <v>0</v>
      </c>
      <c r="AR87" s="176">
        <f t="shared" si="64"/>
        <v>0</v>
      </c>
      <c r="AS87" s="176">
        <f t="shared" si="65"/>
        <v>0</v>
      </c>
      <c r="AT87" s="176">
        <f t="shared" si="66"/>
        <v>0</v>
      </c>
      <c r="AU87" s="176">
        <f t="shared" si="67"/>
        <v>0</v>
      </c>
      <c r="AV87" s="176">
        <f t="shared" si="68"/>
        <v>0</v>
      </c>
      <c r="AW87" s="176">
        <f t="shared" si="69"/>
        <v>0</v>
      </c>
      <c r="AX87" s="176">
        <f t="shared" si="70"/>
        <v>0</v>
      </c>
      <c r="AY87" s="176">
        <f t="shared" si="71"/>
        <v>0</v>
      </c>
      <c r="AZ87" s="176">
        <f t="shared" si="72"/>
        <v>0</v>
      </c>
      <c r="BA87" s="176">
        <f t="shared" si="73"/>
        <v>0</v>
      </c>
      <c r="BB87" s="176">
        <f t="shared" si="74"/>
        <v>0</v>
      </c>
      <c r="BC87" s="176">
        <f t="shared" si="75"/>
        <v>0</v>
      </c>
      <c r="BD87" s="176">
        <f t="shared" si="76"/>
        <v>0</v>
      </c>
      <c r="BE87" s="176">
        <f t="shared" si="77"/>
        <v>0</v>
      </c>
      <c r="BF87" s="176">
        <f t="shared" si="78"/>
        <v>0</v>
      </c>
    </row>
    <row r="88" spans="1:58" ht="21.75" customHeight="1" x14ac:dyDescent="0.15">
      <c r="A88" s="176">
        <f>IF(G88=3,MAX($A$14:A87)+1,0)</f>
        <v>0</v>
      </c>
      <c r="B88" s="22"/>
      <c r="C88" s="16"/>
      <c r="D88" s="10"/>
      <c r="E88" s="11"/>
      <c r="F88" s="179">
        <f t="shared" si="46"/>
        <v>0</v>
      </c>
      <c r="G88" s="180">
        <f t="shared" si="47"/>
        <v>0</v>
      </c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3"/>
      <c r="T88" s="191"/>
      <c r="U88" s="192"/>
      <c r="V88" s="193"/>
      <c r="W88" s="192"/>
      <c r="X88" s="193"/>
      <c r="Y88" s="194"/>
      <c r="Z88" s="182">
        <f t="shared" si="48"/>
        <v>0</v>
      </c>
      <c r="AB88" s="176">
        <f t="shared" si="49"/>
        <v>0</v>
      </c>
      <c r="AC88" s="176">
        <f t="shared" si="50"/>
        <v>0</v>
      </c>
      <c r="AD88" s="176">
        <f t="shared" si="51"/>
        <v>0</v>
      </c>
      <c r="AE88" s="176">
        <f t="shared" si="52"/>
        <v>0</v>
      </c>
      <c r="AF88" s="176">
        <f t="shared" si="53"/>
        <v>0</v>
      </c>
      <c r="AG88" s="176">
        <f t="shared" si="54"/>
        <v>0</v>
      </c>
      <c r="AH88" s="176">
        <f t="shared" si="55"/>
        <v>0</v>
      </c>
      <c r="AI88" s="176">
        <f t="shared" si="56"/>
        <v>0</v>
      </c>
      <c r="AJ88" s="176">
        <f t="shared" si="57"/>
        <v>0</v>
      </c>
      <c r="AK88" s="176">
        <f t="shared" si="58"/>
        <v>0</v>
      </c>
      <c r="AL88" s="176">
        <f t="shared" si="59"/>
        <v>0</v>
      </c>
      <c r="AM88" s="176">
        <f t="shared" si="60"/>
        <v>0</v>
      </c>
      <c r="AN88" s="176">
        <f t="shared" si="61"/>
        <v>0</v>
      </c>
      <c r="AO88" s="176">
        <f t="shared" si="62"/>
        <v>0</v>
      </c>
      <c r="AP88" s="176">
        <f t="shared" si="63"/>
        <v>0</v>
      </c>
      <c r="AR88" s="176">
        <f t="shared" si="64"/>
        <v>0</v>
      </c>
      <c r="AS88" s="176">
        <f t="shared" si="65"/>
        <v>0</v>
      </c>
      <c r="AT88" s="176">
        <f t="shared" si="66"/>
        <v>0</v>
      </c>
      <c r="AU88" s="176">
        <f t="shared" si="67"/>
        <v>0</v>
      </c>
      <c r="AV88" s="176">
        <f t="shared" si="68"/>
        <v>0</v>
      </c>
      <c r="AW88" s="176">
        <f t="shared" si="69"/>
        <v>0</v>
      </c>
      <c r="AX88" s="176">
        <f t="shared" si="70"/>
        <v>0</v>
      </c>
      <c r="AY88" s="176">
        <f t="shared" si="71"/>
        <v>0</v>
      </c>
      <c r="AZ88" s="176">
        <f t="shared" si="72"/>
        <v>0</v>
      </c>
      <c r="BA88" s="176">
        <f t="shared" si="73"/>
        <v>0</v>
      </c>
      <c r="BB88" s="176">
        <f t="shared" si="74"/>
        <v>0</v>
      </c>
      <c r="BC88" s="176">
        <f t="shared" si="75"/>
        <v>0</v>
      </c>
      <c r="BD88" s="176">
        <f t="shared" si="76"/>
        <v>0</v>
      </c>
      <c r="BE88" s="176">
        <f t="shared" si="77"/>
        <v>0</v>
      </c>
      <c r="BF88" s="176">
        <f t="shared" si="78"/>
        <v>0</v>
      </c>
    </row>
    <row r="89" spans="1:58" ht="21.75" customHeight="1" x14ac:dyDescent="0.15">
      <c r="A89" s="176">
        <f>IF(G89=3,MAX($A$14:A88)+1,0)</f>
        <v>0</v>
      </c>
      <c r="B89" s="22"/>
      <c r="C89" s="16"/>
      <c r="D89" s="10"/>
      <c r="E89" s="11"/>
      <c r="F89" s="179">
        <f t="shared" si="46"/>
        <v>0</v>
      </c>
      <c r="G89" s="180">
        <f t="shared" si="47"/>
        <v>0</v>
      </c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3"/>
      <c r="T89" s="191"/>
      <c r="U89" s="192"/>
      <c r="V89" s="193"/>
      <c r="W89" s="192"/>
      <c r="X89" s="193"/>
      <c r="Y89" s="194"/>
      <c r="Z89" s="182">
        <f t="shared" si="48"/>
        <v>0</v>
      </c>
      <c r="AB89" s="176">
        <f t="shared" si="49"/>
        <v>0</v>
      </c>
      <c r="AC89" s="176">
        <f t="shared" si="50"/>
        <v>0</v>
      </c>
      <c r="AD89" s="176">
        <f t="shared" si="51"/>
        <v>0</v>
      </c>
      <c r="AE89" s="176">
        <f t="shared" si="52"/>
        <v>0</v>
      </c>
      <c r="AF89" s="176">
        <f t="shared" si="53"/>
        <v>0</v>
      </c>
      <c r="AG89" s="176">
        <f t="shared" si="54"/>
        <v>0</v>
      </c>
      <c r="AH89" s="176">
        <f t="shared" si="55"/>
        <v>0</v>
      </c>
      <c r="AI89" s="176">
        <f t="shared" si="56"/>
        <v>0</v>
      </c>
      <c r="AJ89" s="176">
        <f t="shared" si="57"/>
        <v>0</v>
      </c>
      <c r="AK89" s="176">
        <f t="shared" si="58"/>
        <v>0</v>
      </c>
      <c r="AL89" s="176">
        <f t="shared" si="59"/>
        <v>0</v>
      </c>
      <c r="AM89" s="176">
        <f t="shared" si="60"/>
        <v>0</v>
      </c>
      <c r="AN89" s="176">
        <f t="shared" si="61"/>
        <v>0</v>
      </c>
      <c r="AO89" s="176">
        <f t="shared" si="62"/>
        <v>0</v>
      </c>
      <c r="AP89" s="176">
        <f t="shared" si="63"/>
        <v>0</v>
      </c>
      <c r="AR89" s="176">
        <f t="shared" si="64"/>
        <v>0</v>
      </c>
      <c r="AS89" s="176">
        <f t="shared" si="65"/>
        <v>0</v>
      </c>
      <c r="AT89" s="176">
        <f t="shared" si="66"/>
        <v>0</v>
      </c>
      <c r="AU89" s="176">
        <f t="shared" si="67"/>
        <v>0</v>
      </c>
      <c r="AV89" s="176">
        <f t="shared" si="68"/>
        <v>0</v>
      </c>
      <c r="AW89" s="176">
        <f t="shared" si="69"/>
        <v>0</v>
      </c>
      <c r="AX89" s="176">
        <f t="shared" si="70"/>
        <v>0</v>
      </c>
      <c r="AY89" s="176">
        <f t="shared" si="71"/>
        <v>0</v>
      </c>
      <c r="AZ89" s="176">
        <f t="shared" si="72"/>
        <v>0</v>
      </c>
      <c r="BA89" s="176">
        <f t="shared" si="73"/>
        <v>0</v>
      </c>
      <c r="BB89" s="176">
        <f t="shared" si="74"/>
        <v>0</v>
      </c>
      <c r="BC89" s="176">
        <f t="shared" si="75"/>
        <v>0</v>
      </c>
      <c r="BD89" s="176">
        <f t="shared" si="76"/>
        <v>0</v>
      </c>
      <c r="BE89" s="176">
        <f t="shared" si="77"/>
        <v>0</v>
      </c>
      <c r="BF89" s="176">
        <f t="shared" si="78"/>
        <v>0</v>
      </c>
    </row>
    <row r="90" spans="1:58" ht="21.75" customHeight="1" x14ac:dyDescent="0.15">
      <c r="A90" s="176">
        <f>IF(G90=3,MAX($A$14:A89)+1,0)</f>
        <v>0</v>
      </c>
      <c r="B90" s="22"/>
      <c r="C90" s="16"/>
      <c r="D90" s="10"/>
      <c r="E90" s="11"/>
      <c r="F90" s="179">
        <f t="shared" si="46"/>
        <v>0</v>
      </c>
      <c r="G90" s="180">
        <f t="shared" si="47"/>
        <v>0</v>
      </c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3"/>
      <c r="T90" s="191"/>
      <c r="U90" s="192"/>
      <c r="V90" s="193"/>
      <c r="W90" s="192"/>
      <c r="X90" s="193"/>
      <c r="Y90" s="194"/>
      <c r="Z90" s="182">
        <f t="shared" si="48"/>
        <v>0</v>
      </c>
      <c r="AB90" s="176">
        <f t="shared" si="49"/>
        <v>0</v>
      </c>
      <c r="AC90" s="176">
        <f t="shared" si="50"/>
        <v>0</v>
      </c>
      <c r="AD90" s="176">
        <f t="shared" si="51"/>
        <v>0</v>
      </c>
      <c r="AE90" s="176">
        <f t="shared" si="52"/>
        <v>0</v>
      </c>
      <c r="AF90" s="176">
        <f t="shared" si="53"/>
        <v>0</v>
      </c>
      <c r="AG90" s="176">
        <f t="shared" si="54"/>
        <v>0</v>
      </c>
      <c r="AH90" s="176">
        <f t="shared" si="55"/>
        <v>0</v>
      </c>
      <c r="AI90" s="176">
        <f t="shared" si="56"/>
        <v>0</v>
      </c>
      <c r="AJ90" s="176">
        <f t="shared" si="57"/>
        <v>0</v>
      </c>
      <c r="AK90" s="176">
        <f t="shared" si="58"/>
        <v>0</v>
      </c>
      <c r="AL90" s="176">
        <f t="shared" si="59"/>
        <v>0</v>
      </c>
      <c r="AM90" s="176">
        <f t="shared" si="60"/>
        <v>0</v>
      </c>
      <c r="AN90" s="176">
        <f t="shared" si="61"/>
        <v>0</v>
      </c>
      <c r="AO90" s="176">
        <f t="shared" si="62"/>
        <v>0</v>
      </c>
      <c r="AP90" s="176">
        <f t="shared" si="63"/>
        <v>0</v>
      </c>
      <c r="AR90" s="176">
        <f t="shared" si="64"/>
        <v>0</v>
      </c>
      <c r="AS90" s="176">
        <f t="shared" si="65"/>
        <v>0</v>
      </c>
      <c r="AT90" s="176">
        <f t="shared" si="66"/>
        <v>0</v>
      </c>
      <c r="AU90" s="176">
        <f t="shared" si="67"/>
        <v>0</v>
      </c>
      <c r="AV90" s="176">
        <f t="shared" si="68"/>
        <v>0</v>
      </c>
      <c r="AW90" s="176">
        <f t="shared" si="69"/>
        <v>0</v>
      </c>
      <c r="AX90" s="176">
        <f t="shared" si="70"/>
        <v>0</v>
      </c>
      <c r="AY90" s="176">
        <f t="shared" si="71"/>
        <v>0</v>
      </c>
      <c r="AZ90" s="176">
        <f t="shared" si="72"/>
        <v>0</v>
      </c>
      <c r="BA90" s="176">
        <f t="shared" si="73"/>
        <v>0</v>
      </c>
      <c r="BB90" s="176">
        <f t="shared" si="74"/>
        <v>0</v>
      </c>
      <c r="BC90" s="176">
        <f t="shared" si="75"/>
        <v>0</v>
      </c>
      <c r="BD90" s="176">
        <f t="shared" si="76"/>
        <v>0</v>
      </c>
      <c r="BE90" s="176">
        <f t="shared" si="77"/>
        <v>0</v>
      </c>
      <c r="BF90" s="176">
        <f t="shared" si="78"/>
        <v>0</v>
      </c>
    </row>
    <row r="91" spans="1:58" ht="21.75" customHeight="1" x14ac:dyDescent="0.15">
      <c r="A91" s="176">
        <f>IF(G91=3,MAX($A$14:A90)+1,0)</f>
        <v>0</v>
      </c>
      <c r="B91" s="22"/>
      <c r="C91" s="16"/>
      <c r="D91" s="10"/>
      <c r="E91" s="11"/>
      <c r="F91" s="179">
        <f t="shared" si="46"/>
        <v>0</v>
      </c>
      <c r="G91" s="180">
        <f t="shared" si="47"/>
        <v>0</v>
      </c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3"/>
      <c r="T91" s="191"/>
      <c r="U91" s="192"/>
      <c r="V91" s="193"/>
      <c r="W91" s="192"/>
      <c r="X91" s="193"/>
      <c r="Y91" s="194"/>
      <c r="Z91" s="182">
        <f t="shared" si="48"/>
        <v>0</v>
      </c>
      <c r="AB91" s="176">
        <f t="shared" si="49"/>
        <v>0</v>
      </c>
      <c r="AC91" s="176">
        <f t="shared" si="50"/>
        <v>0</v>
      </c>
      <c r="AD91" s="176">
        <f t="shared" si="51"/>
        <v>0</v>
      </c>
      <c r="AE91" s="176">
        <f t="shared" si="52"/>
        <v>0</v>
      </c>
      <c r="AF91" s="176">
        <f t="shared" si="53"/>
        <v>0</v>
      </c>
      <c r="AG91" s="176">
        <f t="shared" si="54"/>
        <v>0</v>
      </c>
      <c r="AH91" s="176">
        <f t="shared" si="55"/>
        <v>0</v>
      </c>
      <c r="AI91" s="176">
        <f t="shared" si="56"/>
        <v>0</v>
      </c>
      <c r="AJ91" s="176">
        <f t="shared" si="57"/>
        <v>0</v>
      </c>
      <c r="AK91" s="176">
        <f t="shared" si="58"/>
        <v>0</v>
      </c>
      <c r="AL91" s="176">
        <f t="shared" si="59"/>
        <v>0</v>
      </c>
      <c r="AM91" s="176">
        <f t="shared" si="60"/>
        <v>0</v>
      </c>
      <c r="AN91" s="176">
        <f t="shared" si="61"/>
        <v>0</v>
      </c>
      <c r="AO91" s="176">
        <f t="shared" si="62"/>
        <v>0</v>
      </c>
      <c r="AP91" s="176">
        <f t="shared" si="63"/>
        <v>0</v>
      </c>
      <c r="AR91" s="176">
        <f t="shared" si="64"/>
        <v>0</v>
      </c>
      <c r="AS91" s="176">
        <f t="shared" si="65"/>
        <v>0</v>
      </c>
      <c r="AT91" s="176">
        <f t="shared" si="66"/>
        <v>0</v>
      </c>
      <c r="AU91" s="176">
        <f t="shared" si="67"/>
        <v>0</v>
      </c>
      <c r="AV91" s="176">
        <f t="shared" si="68"/>
        <v>0</v>
      </c>
      <c r="AW91" s="176">
        <f t="shared" si="69"/>
        <v>0</v>
      </c>
      <c r="AX91" s="176">
        <f t="shared" si="70"/>
        <v>0</v>
      </c>
      <c r="AY91" s="176">
        <f t="shared" si="71"/>
        <v>0</v>
      </c>
      <c r="AZ91" s="176">
        <f t="shared" si="72"/>
        <v>0</v>
      </c>
      <c r="BA91" s="176">
        <f t="shared" si="73"/>
        <v>0</v>
      </c>
      <c r="BB91" s="176">
        <f t="shared" si="74"/>
        <v>0</v>
      </c>
      <c r="BC91" s="176">
        <f t="shared" si="75"/>
        <v>0</v>
      </c>
      <c r="BD91" s="176">
        <f t="shared" si="76"/>
        <v>0</v>
      </c>
      <c r="BE91" s="176">
        <f t="shared" si="77"/>
        <v>0</v>
      </c>
      <c r="BF91" s="176">
        <f t="shared" si="78"/>
        <v>0</v>
      </c>
    </row>
    <row r="92" spans="1:58" ht="21.75" customHeight="1" x14ac:dyDescent="0.15">
      <c r="A92" s="176">
        <f>IF(G92=3,MAX($A$14:A91)+1,0)</f>
        <v>0</v>
      </c>
      <c r="B92" s="22"/>
      <c r="C92" s="16"/>
      <c r="D92" s="10"/>
      <c r="E92" s="11"/>
      <c r="F92" s="179">
        <f t="shared" si="46"/>
        <v>0</v>
      </c>
      <c r="G92" s="180">
        <f t="shared" si="47"/>
        <v>0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3"/>
      <c r="T92" s="191"/>
      <c r="U92" s="192"/>
      <c r="V92" s="193"/>
      <c r="W92" s="192"/>
      <c r="X92" s="193"/>
      <c r="Y92" s="194"/>
      <c r="Z92" s="182">
        <f t="shared" si="48"/>
        <v>0</v>
      </c>
      <c r="AB92" s="176">
        <f t="shared" si="49"/>
        <v>0</v>
      </c>
      <c r="AC92" s="176">
        <f t="shared" si="50"/>
        <v>0</v>
      </c>
      <c r="AD92" s="176">
        <f t="shared" si="51"/>
        <v>0</v>
      </c>
      <c r="AE92" s="176">
        <f t="shared" si="52"/>
        <v>0</v>
      </c>
      <c r="AF92" s="176">
        <f t="shared" si="53"/>
        <v>0</v>
      </c>
      <c r="AG92" s="176">
        <f t="shared" si="54"/>
        <v>0</v>
      </c>
      <c r="AH92" s="176">
        <f t="shared" si="55"/>
        <v>0</v>
      </c>
      <c r="AI92" s="176">
        <f t="shared" si="56"/>
        <v>0</v>
      </c>
      <c r="AJ92" s="176">
        <f t="shared" si="57"/>
        <v>0</v>
      </c>
      <c r="AK92" s="176">
        <f t="shared" si="58"/>
        <v>0</v>
      </c>
      <c r="AL92" s="176">
        <f t="shared" si="59"/>
        <v>0</v>
      </c>
      <c r="AM92" s="176">
        <f t="shared" si="60"/>
        <v>0</v>
      </c>
      <c r="AN92" s="176">
        <f t="shared" si="61"/>
        <v>0</v>
      </c>
      <c r="AO92" s="176">
        <f t="shared" si="62"/>
        <v>0</v>
      </c>
      <c r="AP92" s="176">
        <f t="shared" si="63"/>
        <v>0</v>
      </c>
      <c r="AR92" s="176">
        <f t="shared" si="64"/>
        <v>0</v>
      </c>
      <c r="AS92" s="176">
        <f t="shared" si="65"/>
        <v>0</v>
      </c>
      <c r="AT92" s="176">
        <f t="shared" si="66"/>
        <v>0</v>
      </c>
      <c r="AU92" s="176">
        <f t="shared" si="67"/>
        <v>0</v>
      </c>
      <c r="AV92" s="176">
        <f t="shared" si="68"/>
        <v>0</v>
      </c>
      <c r="AW92" s="176">
        <f t="shared" si="69"/>
        <v>0</v>
      </c>
      <c r="AX92" s="176">
        <f t="shared" si="70"/>
        <v>0</v>
      </c>
      <c r="AY92" s="176">
        <f t="shared" si="71"/>
        <v>0</v>
      </c>
      <c r="AZ92" s="176">
        <f t="shared" si="72"/>
        <v>0</v>
      </c>
      <c r="BA92" s="176">
        <f t="shared" si="73"/>
        <v>0</v>
      </c>
      <c r="BB92" s="176">
        <f t="shared" si="74"/>
        <v>0</v>
      </c>
      <c r="BC92" s="176">
        <f t="shared" si="75"/>
        <v>0</v>
      </c>
      <c r="BD92" s="176">
        <f t="shared" si="76"/>
        <v>0</v>
      </c>
      <c r="BE92" s="176">
        <f t="shared" si="77"/>
        <v>0</v>
      </c>
      <c r="BF92" s="176">
        <f t="shared" si="78"/>
        <v>0</v>
      </c>
    </row>
    <row r="93" spans="1:58" ht="21.75" customHeight="1" x14ac:dyDescent="0.15">
      <c r="A93" s="176">
        <f>IF(G93=3,MAX($A$14:A92)+1,0)</f>
        <v>0</v>
      </c>
      <c r="B93" s="22"/>
      <c r="C93" s="16"/>
      <c r="D93" s="10"/>
      <c r="E93" s="11"/>
      <c r="F93" s="179">
        <f t="shared" si="46"/>
        <v>0</v>
      </c>
      <c r="G93" s="180">
        <f t="shared" si="47"/>
        <v>0</v>
      </c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3"/>
      <c r="T93" s="191"/>
      <c r="U93" s="192"/>
      <c r="V93" s="193"/>
      <c r="W93" s="192"/>
      <c r="X93" s="193"/>
      <c r="Y93" s="194"/>
      <c r="Z93" s="182">
        <f t="shared" si="48"/>
        <v>0</v>
      </c>
      <c r="AB93" s="176">
        <f t="shared" si="49"/>
        <v>0</v>
      </c>
      <c r="AC93" s="176">
        <f t="shared" si="50"/>
        <v>0</v>
      </c>
      <c r="AD93" s="176">
        <f t="shared" si="51"/>
        <v>0</v>
      </c>
      <c r="AE93" s="176">
        <f t="shared" si="52"/>
        <v>0</v>
      </c>
      <c r="AF93" s="176">
        <f t="shared" si="53"/>
        <v>0</v>
      </c>
      <c r="AG93" s="176">
        <f t="shared" si="54"/>
        <v>0</v>
      </c>
      <c r="AH93" s="176">
        <f t="shared" si="55"/>
        <v>0</v>
      </c>
      <c r="AI93" s="176">
        <f t="shared" si="56"/>
        <v>0</v>
      </c>
      <c r="AJ93" s="176">
        <f t="shared" si="57"/>
        <v>0</v>
      </c>
      <c r="AK93" s="176">
        <f t="shared" si="58"/>
        <v>0</v>
      </c>
      <c r="AL93" s="176">
        <f t="shared" si="59"/>
        <v>0</v>
      </c>
      <c r="AM93" s="176">
        <f t="shared" si="60"/>
        <v>0</v>
      </c>
      <c r="AN93" s="176">
        <f t="shared" si="61"/>
        <v>0</v>
      </c>
      <c r="AO93" s="176">
        <f t="shared" si="62"/>
        <v>0</v>
      </c>
      <c r="AP93" s="176">
        <f t="shared" si="63"/>
        <v>0</v>
      </c>
      <c r="AR93" s="176">
        <f t="shared" si="64"/>
        <v>0</v>
      </c>
      <c r="AS93" s="176">
        <f t="shared" si="65"/>
        <v>0</v>
      </c>
      <c r="AT93" s="176">
        <f t="shared" si="66"/>
        <v>0</v>
      </c>
      <c r="AU93" s="176">
        <f t="shared" si="67"/>
        <v>0</v>
      </c>
      <c r="AV93" s="176">
        <f t="shared" si="68"/>
        <v>0</v>
      </c>
      <c r="AW93" s="176">
        <f t="shared" si="69"/>
        <v>0</v>
      </c>
      <c r="AX93" s="176">
        <f t="shared" si="70"/>
        <v>0</v>
      </c>
      <c r="AY93" s="176">
        <f t="shared" si="71"/>
        <v>0</v>
      </c>
      <c r="AZ93" s="176">
        <f t="shared" si="72"/>
        <v>0</v>
      </c>
      <c r="BA93" s="176">
        <f t="shared" si="73"/>
        <v>0</v>
      </c>
      <c r="BB93" s="176">
        <f t="shared" si="74"/>
        <v>0</v>
      </c>
      <c r="BC93" s="176">
        <f t="shared" si="75"/>
        <v>0</v>
      </c>
      <c r="BD93" s="176">
        <f t="shared" si="76"/>
        <v>0</v>
      </c>
      <c r="BE93" s="176">
        <f t="shared" si="77"/>
        <v>0</v>
      </c>
      <c r="BF93" s="176">
        <f t="shared" si="78"/>
        <v>0</v>
      </c>
    </row>
    <row r="94" spans="1:58" ht="21.75" customHeight="1" x14ac:dyDescent="0.15">
      <c r="A94" s="176">
        <f>IF(G94=3,MAX($A$14:A93)+1,0)</f>
        <v>0</v>
      </c>
      <c r="B94" s="22"/>
      <c r="C94" s="16"/>
      <c r="D94" s="10"/>
      <c r="E94" s="11"/>
      <c r="F94" s="179">
        <f t="shared" si="46"/>
        <v>0</v>
      </c>
      <c r="G94" s="180">
        <f t="shared" si="47"/>
        <v>0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3"/>
      <c r="T94" s="191"/>
      <c r="U94" s="192"/>
      <c r="V94" s="193"/>
      <c r="W94" s="192"/>
      <c r="X94" s="193"/>
      <c r="Y94" s="194"/>
      <c r="Z94" s="182">
        <f t="shared" si="48"/>
        <v>0</v>
      </c>
      <c r="AB94" s="176">
        <f t="shared" si="49"/>
        <v>0</v>
      </c>
      <c r="AC94" s="176">
        <f t="shared" si="50"/>
        <v>0</v>
      </c>
      <c r="AD94" s="176">
        <f t="shared" si="51"/>
        <v>0</v>
      </c>
      <c r="AE94" s="176">
        <f t="shared" si="52"/>
        <v>0</v>
      </c>
      <c r="AF94" s="176">
        <f t="shared" si="53"/>
        <v>0</v>
      </c>
      <c r="AG94" s="176">
        <f t="shared" si="54"/>
        <v>0</v>
      </c>
      <c r="AH94" s="176">
        <f t="shared" si="55"/>
        <v>0</v>
      </c>
      <c r="AI94" s="176">
        <f t="shared" si="56"/>
        <v>0</v>
      </c>
      <c r="AJ94" s="176">
        <f t="shared" si="57"/>
        <v>0</v>
      </c>
      <c r="AK94" s="176">
        <f t="shared" si="58"/>
        <v>0</v>
      </c>
      <c r="AL94" s="176">
        <f t="shared" si="59"/>
        <v>0</v>
      </c>
      <c r="AM94" s="176">
        <f t="shared" si="60"/>
        <v>0</v>
      </c>
      <c r="AN94" s="176">
        <f t="shared" si="61"/>
        <v>0</v>
      </c>
      <c r="AO94" s="176">
        <f t="shared" si="62"/>
        <v>0</v>
      </c>
      <c r="AP94" s="176">
        <f t="shared" si="63"/>
        <v>0</v>
      </c>
      <c r="AR94" s="176">
        <f t="shared" si="64"/>
        <v>0</v>
      </c>
      <c r="AS94" s="176">
        <f t="shared" si="65"/>
        <v>0</v>
      </c>
      <c r="AT94" s="176">
        <f t="shared" si="66"/>
        <v>0</v>
      </c>
      <c r="AU94" s="176">
        <f t="shared" si="67"/>
        <v>0</v>
      </c>
      <c r="AV94" s="176">
        <f t="shared" si="68"/>
        <v>0</v>
      </c>
      <c r="AW94" s="176">
        <f t="shared" si="69"/>
        <v>0</v>
      </c>
      <c r="AX94" s="176">
        <f t="shared" si="70"/>
        <v>0</v>
      </c>
      <c r="AY94" s="176">
        <f t="shared" si="71"/>
        <v>0</v>
      </c>
      <c r="AZ94" s="176">
        <f t="shared" si="72"/>
        <v>0</v>
      </c>
      <c r="BA94" s="176">
        <f t="shared" si="73"/>
        <v>0</v>
      </c>
      <c r="BB94" s="176">
        <f t="shared" si="74"/>
        <v>0</v>
      </c>
      <c r="BC94" s="176">
        <f t="shared" si="75"/>
        <v>0</v>
      </c>
      <c r="BD94" s="176">
        <f t="shared" si="76"/>
        <v>0</v>
      </c>
      <c r="BE94" s="176">
        <f t="shared" si="77"/>
        <v>0</v>
      </c>
      <c r="BF94" s="176">
        <f t="shared" si="78"/>
        <v>0</v>
      </c>
    </row>
    <row r="95" spans="1:58" ht="21.75" customHeight="1" x14ac:dyDescent="0.15">
      <c r="A95" s="176">
        <f>IF(G95=3,MAX($A$14:A94)+1,0)</f>
        <v>0</v>
      </c>
      <c r="B95" s="22"/>
      <c r="C95" s="16"/>
      <c r="D95" s="10"/>
      <c r="E95" s="11"/>
      <c r="F95" s="179">
        <f t="shared" si="46"/>
        <v>0</v>
      </c>
      <c r="G95" s="180">
        <f t="shared" si="47"/>
        <v>0</v>
      </c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3"/>
      <c r="T95" s="191"/>
      <c r="U95" s="192"/>
      <c r="V95" s="193"/>
      <c r="W95" s="192"/>
      <c r="X95" s="193"/>
      <c r="Y95" s="194"/>
      <c r="Z95" s="182">
        <f t="shared" si="48"/>
        <v>0</v>
      </c>
      <c r="AB95" s="176">
        <f t="shared" si="49"/>
        <v>0</v>
      </c>
      <c r="AC95" s="176">
        <f t="shared" si="50"/>
        <v>0</v>
      </c>
      <c r="AD95" s="176">
        <f t="shared" si="51"/>
        <v>0</v>
      </c>
      <c r="AE95" s="176">
        <f t="shared" si="52"/>
        <v>0</v>
      </c>
      <c r="AF95" s="176">
        <f t="shared" si="53"/>
        <v>0</v>
      </c>
      <c r="AG95" s="176">
        <f t="shared" si="54"/>
        <v>0</v>
      </c>
      <c r="AH95" s="176">
        <f t="shared" si="55"/>
        <v>0</v>
      </c>
      <c r="AI95" s="176">
        <f t="shared" si="56"/>
        <v>0</v>
      </c>
      <c r="AJ95" s="176">
        <f t="shared" si="57"/>
        <v>0</v>
      </c>
      <c r="AK95" s="176">
        <f t="shared" si="58"/>
        <v>0</v>
      </c>
      <c r="AL95" s="176">
        <f t="shared" si="59"/>
        <v>0</v>
      </c>
      <c r="AM95" s="176">
        <f t="shared" si="60"/>
        <v>0</v>
      </c>
      <c r="AN95" s="176">
        <f t="shared" si="61"/>
        <v>0</v>
      </c>
      <c r="AO95" s="176">
        <f t="shared" si="62"/>
        <v>0</v>
      </c>
      <c r="AP95" s="176">
        <f t="shared" si="63"/>
        <v>0</v>
      </c>
      <c r="AR95" s="176">
        <f t="shared" si="64"/>
        <v>0</v>
      </c>
      <c r="AS95" s="176">
        <f t="shared" si="65"/>
        <v>0</v>
      </c>
      <c r="AT95" s="176">
        <f t="shared" si="66"/>
        <v>0</v>
      </c>
      <c r="AU95" s="176">
        <f t="shared" si="67"/>
        <v>0</v>
      </c>
      <c r="AV95" s="176">
        <f t="shared" si="68"/>
        <v>0</v>
      </c>
      <c r="AW95" s="176">
        <f t="shared" si="69"/>
        <v>0</v>
      </c>
      <c r="AX95" s="176">
        <f t="shared" si="70"/>
        <v>0</v>
      </c>
      <c r="AY95" s="176">
        <f t="shared" si="71"/>
        <v>0</v>
      </c>
      <c r="AZ95" s="176">
        <f t="shared" si="72"/>
        <v>0</v>
      </c>
      <c r="BA95" s="176">
        <f t="shared" si="73"/>
        <v>0</v>
      </c>
      <c r="BB95" s="176">
        <f t="shared" si="74"/>
        <v>0</v>
      </c>
      <c r="BC95" s="176">
        <f t="shared" si="75"/>
        <v>0</v>
      </c>
      <c r="BD95" s="176">
        <f t="shared" si="76"/>
        <v>0</v>
      </c>
      <c r="BE95" s="176">
        <f t="shared" si="77"/>
        <v>0</v>
      </c>
      <c r="BF95" s="176">
        <f t="shared" si="78"/>
        <v>0</v>
      </c>
    </row>
    <row r="96" spans="1:58" s="162" customFormat="1" ht="21.75" customHeight="1" x14ac:dyDescent="0.15">
      <c r="A96" s="176">
        <f>IF(G96=3,MAX($A$14:A95)+1,0)</f>
        <v>0</v>
      </c>
      <c r="B96" s="21"/>
      <c r="C96" s="5"/>
      <c r="D96" s="6"/>
      <c r="E96" s="7"/>
      <c r="F96" s="177">
        <f t="shared" si="46"/>
        <v>0</v>
      </c>
      <c r="G96" s="178">
        <f t="shared" si="47"/>
        <v>0</v>
      </c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9"/>
      <c r="T96" s="187"/>
      <c r="U96" s="188"/>
      <c r="V96" s="189"/>
      <c r="W96" s="188"/>
      <c r="X96" s="189"/>
      <c r="Y96" s="190"/>
      <c r="Z96" s="181">
        <f t="shared" si="48"/>
        <v>0</v>
      </c>
      <c r="AB96" s="175">
        <f t="shared" si="49"/>
        <v>0</v>
      </c>
      <c r="AC96" s="175">
        <f t="shared" si="50"/>
        <v>0</v>
      </c>
      <c r="AD96" s="175">
        <f t="shared" si="51"/>
        <v>0</v>
      </c>
      <c r="AE96" s="175">
        <f t="shared" si="52"/>
        <v>0</v>
      </c>
      <c r="AF96" s="175">
        <f t="shared" si="53"/>
        <v>0</v>
      </c>
      <c r="AG96" s="175">
        <f t="shared" si="54"/>
        <v>0</v>
      </c>
      <c r="AH96" s="175">
        <f t="shared" si="55"/>
        <v>0</v>
      </c>
      <c r="AI96" s="175">
        <f t="shared" si="56"/>
        <v>0</v>
      </c>
      <c r="AJ96" s="175">
        <f t="shared" si="57"/>
        <v>0</v>
      </c>
      <c r="AK96" s="175">
        <f t="shared" si="58"/>
        <v>0</v>
      </c>
      <c r="AL96" s="175">
        <f t="shared" si="59"/>
        <v>0</v>
      </c>
      <c r="AM96" s="175">
        <f t="shared" si="60"/>
        <v>0</v>
      </c>
      <c r="AN96" s="175">
        <f t="shared" si="61"/>
        <v>0</v>
      </c>
      <c r="AO96" s="175">
        <f t="shared" si="62"/>
        <v>0</v>
      </c>
      <c r="AP96" s="175">
        <f t="shared" si="63"/>
        <v>0</v>
      </c>
      <c r="AR96" s="175">
        <f t="shared" si="64"/>
        <v>0</v>
      </c>
      <c r="AS96" s="175">
        <f t="shared" si="65"/>
        <v>0</v>
      </c>
      <c r="AT96" s="175">
        <f t="shared" si="66"/>
        <v>0</v>
      </c>
      <c r="AU96" s="175">
        <f t="shared" si="67"/>
        <v>0</v>
      </c>
      <c r="AV96" s="175">
        <f t="shared" si="68"/>
        <v>0</v>
      </c>
      <c r="AW96" s="175">
        <f t="shared" si="69"/>
        <v>0</v>
      </c>
      <c r="AX96" s="175">
        <f t="shared" si="70"/>
        <v>0</v>
      </c>
      <c r="AY96" s="175">
        <f t="shared" si="71"/>
        <v>0</v>
      </c>
      <c r="AZ96" s="175">
        <f t="shared" si="72"/>
        <v>0</v>
      </c>
      <c r="BA96" s="175">
        <f t="shared" si="73"/>
        <v>0</v>
      </c>
      <c r="BB96" s="175">
        <f t="shared" si="74"/>
        <v>0</v>
      </c>
      <c r="BC96" s="175">
        <f t="shared" si="75"/>
        <v>0</v>
      </c>
      <c r="BD96" s="175">
        <f t="shared" si="76"/>
        <v>0</v>
      </c>
      <c r="BE96" s="175">
        <f t="shared" si="77"/>
        <v>0</v>
      </c>
      <c r="BF96" s="175">
        <f t="shared" si="78"/>
        <v>0</v>
      </c>
    </row>
    <row r="97" spans="1:58" s="162" customFormat="1" ht="21.75" customHeight="1" x14ac:dyDescent="0.15">
      <c r="A97" s="176">
        <f>IF(G97=3,MAX($A$14:A96)+1,0)</f>
        <v>0</v>
      </c>
      <c r="B97" s="21"/>
      <c r="C97" s="5"/>
      <c r="D97" s="6"/>
      <c r="E97" s="7"/>
      <c r="F97" s="177">
        <f t="shared" si="46"/>
        <v>0</v>
      </c>
      <c r="G97" s="178">
        <f t="shared" si="47"/>
        <v>0</v>
      </c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9"/>
      <c r="T97" s="187"/>
      <c r="U97" s="188"/>
      <c r="V97" s="189"/>
      <c r="W97" s="188"/>
      <c r="X97" s="189"/>
      <c r="Y97" s="190"/>
      <c r="Z97" s="181">
        <f t="shared" si="48"/>
        <v>0</v>
      </c>
      <c r="AB97" s="175">
        <f t="shared" si="49"/>
        <v>0</v>
      </c>
      <c r="AC97" s="175">
        <f t="shared" si="50"/>
        <v>0</v>
      </c>
      <c r="AD97" s="175">
        <f t="shared" si="51"/>
        <v>0</v>
      </c>
      <c r="AE97" s="175">
        <f t="shared" si="52"/>
        <v>0</v>
      </c>
      <c r="AF97" s="175">
        <f t="shared" si="53"/>
        <v>0</v>
      </c>
      <c r="AG97" s="175">
        <f t="shared" si="54"/>
        <v>0</v>
      </c>
      <c r="AH97" s="175">
        <f t="shared" si="55"/>
        <v>0</v>
      </c>
      <c r="AI97" s="175">
        <f t="shared" si="56"/>
        <v>0</v>
      </c>
      <c r="AJ97" s="175">
        <f t="shared" si="57"/>
        <v>0</v>
      </c>
      <c r="AK97" s="175">
        <f t="shared" si="58"/>
        <v>0</v>
      </c>
      <c r="AL97" s="175">
        <f t="shared" si="59"/>
        <v>0</v>
      </c>
      <c r="AM97" s="175">
        <f t="shared" si="60"/>
        <v>0</v>
      </c>
      <c r="AN97" s="175">
        <f t="shared" si="61"/>
        <v>0</v>
      </c>
      <c r="AO97" s="175">
        <f t="shared" si="62"/>
        <v>0</v>
      </c>
      <c r="AP97" s="175">
        <f t="shared" si="63"/>
        <v>0</v>
      </c>
      <c r="AR97" s="175">
        <f t="shared" si="64"/>
        <v>0</v>
      </c>
      <c r="AS97" s="175">
        <f t="shared" si="65"/>
        <v>0</v>
      </c>
      <c r="AT97" s="175">
        <f t="shared" si="66"/>
        <v>0</v>
      </c>
      <c r="AU97" s="175">
        <f t="shared" si="67"/>
        <v>0</v>
      </c>
      <c r="AV97" s="175">
        <f t="shared" si="68"/>
        <v>0</v>
      </c>
      <c r="AW97" s="175">
        <f t="shared" si="69"/>
        <v>0</v>
      </c>
      <c r="AX97" s="175">
        <f t="shared" si="70"/>
        <v>0</v>
      </c>
      <c r="AY97" s="175">
        <f t="shared" si="71"/>
        <v>0</v>
      </c>
      <c r="AZ97" s="175">
        <f t="shared" si="72"/>
        <v>0</v>
      </c>
      <c r="BA97" s="175">
        <f t="shared" si="73"/>
        <v>0</v>
      </c>
      <c r="BB97" s="175">
        <f t="shared" si="74"/>
        <v>0</v>
      </c>
      <c r="BC97" s="175">
        <f t="shared" si="75"/>
        <v>0</v>
      </c>
      <c r="BD97" s="175">
        <f t="shared" si="76"/>
        <v>0</v>
      </c>
      <c r="BE97" s="175">
        <f t="shared" si="77"/>
        <v>0</v>
      </c>
      <c r="BF97" s="175">
        <f t="shared" si="78"/>
        <v>0</v>
      </c>
    </row>
    <row r="98" spans="1:58" s="162" customFormat="1" ht="21.75" customHeight="1" x14ac:dyDescent="0.15">
      <c r="A98" s="176">
        <f>IF(G98=3,MAX($A$14:A97)+1,0)</f>
        <v>0</v>
      </c>
      <c r="B98" s="21"/>
      <c r="C98" s="5"/>
      <c r="D98" s="6"/>
      <c r="E98" s="7"/>
      <c r="F98" s="177">
        <f t="shared" si="46"/>
        <v>0</v>
      </c>
      <c r="G98" s="178">
        <f t="shared" si="47"/>
        <v>0</v>
      </c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9"/>
      <c r="T98" s="187"/>
      <c r="U98" s="188"/>
      <c r="V98" s="189"/>
      <c r="W98" s="188"/>
      <c r="X98" s="189"/>
      <c r="Y98" s="190"/>
      <c r="Z98" s="181">
        <f t="shared" si="48"/>
        <v>0</v>
      </c>
      <c r="AB98" s="175">
        <f t="shared" si="49"/>
        <v>0</v>
      </c>
      <c r="AC98" s="175">
        <f t="shared" si="50"/>
        <v>0</v>
      </c>
      <c r="AD98" s="175">
        <f t="shared" si="51"/>
        <v>0</v>
      </c>
      <c r="AE98" s="175">
        <f t="shared" si="52"/>
        <v>0</v>
      </c>
      <c r="AF98" s="175">
        <f t="shared" si="53"/>
        <v>0</v>
      </c>
      <c r="AG98" s="175">
        <f t="shared" si="54"/>
        <v>0</v>
      </c>
      <c r="AH98" s="175">
        <f t="shared" si="55"/>
        <v>0</v>
      </c>
      <c r="AI98" s="175">
        <f t="shared" si="56"/>
        <v>0</v>
      </c>
      <c r="AJ98" s="175">
        <f t="shared" si="57"/>
        <v>0</v>
      </c>
      <c r="AK98" s="175">
        <f t="shared" si="58"/>
        <v>0</v>
      </c>
      <c r="AL98" s="175">
        <f t="shared" si="59"/>
        <v>0</v>
      </c>
      <c r="AM98" s="175">
        <f t="shared" si="60"/>
        <v>0</v>
      </c>
      <c r="AN98" s="175">
        <f t="shared" si="61"/>
        <v>0</v>
      </c>
      <c r="AO98" s="175">
        <f t="shared" si="62"/>
        <v>0</v>
      </c>
      <c r="AP98" s="175">
        <f t="shared" si="63"/>
        <v>0</v>
      </c>
      <c r="AR98" s="175">
        <f t="shared" si="64"/>
        <v>0</v>
      </c>
      <c r="AS98" s="175">
        <f t="shared" si="65"/>
        <v>0</v>
      </c>
      <c r="AT98" s="175">
        <f t="shared" si="66"/>
        <v>0</v>
      </c>
      <c r="AU98" s="175">
        <f t="shared" si="67"/>
        <v>0</v>
      </c>
      <c r="AV98" s="175">
        <f t="shared" si="68"/>
        <v>0</v>
      </c>
      <c r="AW98" s="175">
        <f t="shared" si="69"/>
        <v>0</v>
      </c>
      <c r="AX98" s="175">
        <f t="shared" si="70"/>
        <v>0</v>
      </c>
      <c r="AY98" s="175">
        <f t="shared" si="71"/>
        <v>0</v>
      </c>
      <c r="AZ98" s="175">
        <f t="shared" si="72"/>
        <v>0</v>
      </c>
      <c r="BA98" s="175">
        <f t="shared" si="73"/>
        <v>0</v>
      </c>
      <c r="BB98" s="175">
        <f t="shared" si="74"/>
        <v>0</v>
      </c>
      <c r="BC98" s="175">
        <f t="shared" si="75"/>
        <v>0</v>
      </c>
      <c r="BD98" s="175">
        <f t="shared" si="76"/>
        <v>0</v>
      </c>
      <c r="BE98" s="175">
        <f t="shared" si="77"/>
        <v>0</v>
      </c>
      <c r="BF98" s="175">
        <f t="shared" si="78"/>
        <v>0</v>
      </c>
    </row>
    <row r="99" spans="1:58" s="162" customFormat="1" ht="21.75" customHeight="1" x14ac:dyDescent="0.15">
      <c r="A99" s="176">
        <f>IF(G99=3,MAX($A$14:A98)+1,0)</f>
        <v>0</v>
      </c>
      <c r="B99" s="21"/>
      <c r="C99" s="5"/>
      <c r="D99" s="6"/>
      <c r="E99" s="7"/>
      <c r="F99" s="177">
        <f t="shared" si="46"/>
        <v>0</v>
      </c>
      <c r="G99" s="178">
        <f t="shared" si="47"/>
        <v>0</v>
      </c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9"/>
      <c r="T99" s="187"/>
      <c r="U99" s="188"/>
      <c r="V99" s="189"/>
      <c r="W99" s="188"/>
      <c r="X99" s="189"/>
      <c r="Y99" s="190"/>
      <c r="Z99" s="181">
        <f t="shared" si="48"/>
        <v>0</v>
      </c>
      <c r="AB99" s="175">
        <f t="shared" si="49"/>
        <v>0</v>
      </c>
      <c r="AC99" s="175">
        <f t="shared" si="50"/>
        <v>0</v>
      </c>
      <c r="AD99" s="175">
        <f t="shared" si="51"/>
        <v>0</v>
      </c>
      <c r="AE99" s="175">
        <f t="shared" si="52"/>
        <v>0</v>
      </c>
      <c r="AF99" s="175">
        <f t="shared" si="53"/>
        <v>0</v>
      </c>
      <c r="AG99" s="175">
        <f t="shared" si="54"/>
        <v>0</v>
      </c>
      <c r="AH99" s="175">
        <f t="shared" si="55"/>
        <v>0</v>
      </c>
      <c r="AI99" s="175">
        <f t="shared" si="56"/>
        <v>0</v>
      </c>
      <c r="AJ99" s="175">
        <f t="shared" si="57"/>
        <v>0</v>
      </c>
      <c r="AK99" s="175">
        <f t="shared" si="58"/>
        <v>0</v>
      </c>
      <c r="AL99" s="175">
        <f t="shared" si="59"/>
        <v>0</v>
      </c>
      <c r="AM99" s="175">
        <f t="shared" si="60"/>
        <v>0</v>
      </c>
      <c r="AN99" s="175">
        <f t="shared" si="61"/>
        <v>0</v>
      </c>
      <c r="AO99" s="175">
        <f t="shared" si="62"/>
        <v>0</v>
      </c>
      <c r="AP99" s="175">
        <f t="shared" si="63"/>
        <v>0</v>
      </c>
      <c r="AR99" s="175">
        <f t="shared" si="64"/>
        <v>0</v>
      </c>
      <c r="AS99" s="175">
        <f t="shared" si="65"/>
        <v>0</v>
      </c>
      <c r="AT99" s="175">
        <f t="shared" si="66"/>
        <v>0</v>
      </c>
      <c r="AU99" s="175">
        <f t="shared" si="67"/>
        <v>0</v>
      </c>
      <c r="AV99" s="175">
        <f t="shared" si="68"/>
        <v>0</v>
      </c>
      <c r="AW99" s="175">
        <f t="shared" si="69"/>
        <v>0</v>
      </c>
      <c r="AX99" s="175">
        <f t="shared" si="70"/>
        <v>0</v>
      </c>
      <c r="AY99" s="175">
        <f t="shared" si="71"/>
        <v>0</v>
      </c>
      <c r="AZ99" s="175">
        <f t="shared" si="72"/>
        <v>0</v>
      </c>
      <c r="BA99" s="175">
        <f t="shared" si="73"/>
        <v>0</v>
      </c>
      <c r="BB99" s="175">
        <f t="shared" si="74"/>
        <v>0</v>
      </c>
      <c r="BC99" s="175">
        <f t="shared" si="75"/>
        <v>0</v>
      </c>
      <c r="BD99" s="175">
        <f t="shared" si="76"/>
        <v>0</v>
      </c>
      <c r="BE99" s="175">
        <f t="shared" si="77"/>
        <v>0</v>
      </c>
      <c r="BF99" s="175">
        <f t="shared" si="78"/>
        <v>0</v>
      </c>
    </row>
    <row r="100" spans="1:58" s="162" customFormat="1" ht="21.75" customHeight="1" x14ac:dyDescent="0.15">
      <c r="A100" s="176">
        <f>IF(G100=3,MAX($A$14:A99)+1,0)</f>
        <v>0</v>
      </c>
      <c r="B100" s="21"/>
      <c r="C100" s="5"/>
      <c r="D100" s="6"/>
      <c r="E100" s="7"/>
      <c r="F100" s="177">
        <f t="shared" si="46"/>
        <v>0</v>
      </c>
      <c r="G100" s="178">
        <f t="shared" si="47"/>
        <v>0</v>
      </c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9"/>
      <c r="T100" s="187"/>
      <c r="U100" s="188"/>
      <c r="V100" s="189"/>
      <c r="W100" s="188"/>
      <c r="X100" s="189"/>
      <c r="Y100" s="190"/>
      <c r="Z100" s="181">
        <f t="shared" si="48"/>
        <v>0</v>
      </c>
      <c r="AB100" s="175">
        <f t="shared" si="49"/>
        <v>0</v>
      </c>
      <c r="AC100" s="175">
        <f t="shared" si="50"/>
        <v>0</v>
      </c>
      <c r="AD100" s="175">
        <f t="shared" si="51"/>
        <v>0</v>
      </c>
      <c r="AE100" s="175">
        <f t="shared" si="52"/>
        <v>0</v>
      </c>
      <c r="AF100" s="175">
        <f t="shared" si="53"/>
        <v>0</v>
      </c>
      <c r="AG100" s="175">
        <f t="shared" si="54"/>
        <v>0</v>
      </c>
      <c r="AH100" s="175">
        <f t="shared" si="55"/>
        <v>0</v>
      </c>
      <c r="AI100" s="175">
        <f t="shared" si="56"/>
        <v>0</v>
      </c>
      <c r="AJ100" s="175">
        <f t="shared" si="57"/>
        <v>0</v>
      </c>
      <c r="AK100" s="175">
        <f t="shared" si="58"/>
        <v>0</v>
      </c>
      <c r="AL100" s="175">
        <f t="shared" si="59"/>
        <v>0</v>
      </c>
      <c r="AM100" s="175">
        <f t="shared" si="60"/>
        <v>0</v>
      </c>
      <c r="AN100" s="175">
        <f t="shared" si="61"/>
        <v>0</v>
      </c>
      <c r="AO100" s="175">
        <f t="shared" si="62"/>
        <v>0</v>
      </c>
      <c r="AP100" s="175">
        <f t="shared" si="63"/>
        <v>0</v>
      </c>
      <c r="AR100" s="175">
        <f t="shared" si="64"/>
        <v>0</v>
      </c>
      <c r="AS100" s="175">
        <f t="shared" si="65"/>
        <v>0</v>
      </c>
      <c r="AT100" s="175">
        <f t="shared" si="66"/>
        <v>0</v>
      </c>
      <c r="AU100" s="175">
        <f t="shared" si="67"/>
        <v>0</v>
      </c>
      <c r="AV100" s="175">
        <f t="shared" si="68"/>
        <v>0</v>
      </c>
      <c r="AW100" s="175">
        <f t="shared" si="69"/>
        <v>0</v>
      </c>
      <c r="AX100" s="175">
        <f t="shared" si="70"/>
        <v>0</v>
      </c>
      <c r="AY100" s="175">
        <f t="shared" si="71"/>
        <v>0</v>
      </c>
      <c r="AZ100" s="175">
        <f t="shared" si="72"/>
        <v>0</v>
      </c>
      <c r="BA100" s="175">
        <f t="shared" si="73"/>
        <v>0</v>
      </c>
      <c r="BB100" s="175">
        <f t="shared" si="74"/>
        <v>0</v>
      </c>
      <c r="BC100" s="175">
        <f t="shared" si="75"/>
        <v>0</v>
      </c>
      <c r="BD100" s="175">
        <f t="shared" si="76"/>
        <v>0</v>
      </c>
      <c r="BE100" s="175">
        <f t="shared" si="77"/>
        <v>0</v>
      </c>
      <c r="BF100" s="175">
        <f t="shared" si="78"/>
        <v>0</v>
      </c>
    </row>
    <row r="101" spans="1:58" s="162" customFormat="1" ht="21.75" customHeight="1" x14ac:dyDescent="0.15">
      <c r="A101" s="176">
        <f>IF(G101=3,MAX($A$14:A100)+1,0)</f>
        <v>0</v>
      </c>
      <c r="B101" s="21"/>
      <c r="C101" s="5"/>
      <c r="D101" s="6"/>
      <c r="E101" s="7"/>
      <c r="F101" s="177">
        <f t="shared" si="46"/>
        <v>0</v>
      </c>
      <c r="G101" s="178">
        <f t="shared" si="47"/>
        <v>0</v>
      </c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9"/>
      <c r="T101" s="187"/>
      <c r="U101" s="188"/>
      <c r="V101" s="189"/>
      <c r="W101" s="188"/>
      <c r="X101" s="189"/>
      <c r="Y101" s="190"/>
      <c r="Z101" s="181">
        <f t="shared" si="48"/>
        <v>0</v>
      </c>
      <c r="AB101" s="175">
        <f t="shared" si="49"/>
        <v>0</v>
      </c>
      <c r="AC101" s="175">
        <f t="shared" si="50"/>
        <v>0</v>
      </c>
      <c r="AD101" s="175">
        <f t="shared" si="51"/>
        <v>0</v>
      </c>
      <c r="AE101" s="175">
        <f t="shared" si="52"/>
        <v>0</v>
      </c>
      <c r="AF101" s="175">
        <f t="shared" si="53"/>
        <v>0</v>
      </c>
      <c r="AG101" s="175">
        <f t="shared" si="54"/>
        <v>0</v>
      </c>
      <c r="AH101" s="175">
        <f t="shared" si="55"/>
        <v>0</v>
      </c>
      <c r="AI101" s="175">
        <f t="shared" si="56"/>
        <v>0</v>
      </c>
      <c r="AJ101" s="175">
        <f t="shared" si="57"/>
        <v>0</v>
      </c>
      <c r="AK101" s="175">
        <f t="shared" si="58"/>
        <v>0</v>
      </c>
      <c r="AL101" s="175">
        <f t="shared" si="59"/>
        <v>0</v>
      </c>
      <c r="AM101" s="175">
        <f t="shared" si="60"/>
        <v>0</v>
      </c>
      <c r="AN101" s="175">
        <f t="shared" si="61"/>
        <v>0</v>
      </c>
      <c r="AO101" s="175">
        <f t="shared" si="62"/>
        <v>0</v>
      </c>
      <c r="AP101" s="175">
        <f t="shared" si="63"/>
        <v>0</v>
      </c>
      <c r="AR101" s="175">
        <f t="shared" si="64"/>
        <v>0</v>
      </c>
      <c r="AS101" s="175">
        <f t="shared" si="65"/>
        <v>0</v>
      </c>
      <c r="AT101" s="175">
        <f t="shared" si="66"/>
        <v>0</v>
      </c>
      <c r="AU101" s="175">
        <f t="shared" si="67"/>
        <v>0</v>
      </c>
      <c r="AV101" s="175">
        <f t="shared" si="68"/>
        <v>0</v>
      </c>
      <c r="AW101" s="175">
        <f t="shared" si="69"/>
        <v>0</v>
      </c>
      <c r="AX101" s="175">
        <f t="shared" si="70"/>
        <v>0</v>
      </c>
      <c r="AY101" s="175">
        <f t="shared" si="71"/>
        <v>0</v>
      </c>
      <c r="AZ101" s="175">
        <f t="shared" si="72"/>
        <v>0</v>
      </c>
      <c r="BA101" s="175">
        <f t="shared" si="73"/>
        <v>0</v>
      </c>
      <c r="BB101" s="175">
        <f t="shared" si="74"/>
        <v>0</v>
      </c>
      <c r="BC101" s="175">
        <f t="shared" si="75"/>
        <v>0</v>
      </c>
      <c r="BD101" s="175">
        <f t="shared" si="76"/>
        <v>0</v>
      </c>
      <c r="BE101" s="175">
        <f t="shared" si="77"/>
        <v>0</v>
      </c>
      <c r="BF101" s="175">
        <f t="shared" si="78"/>
        <v>0</v>
      </c>
    </row>
    <row r="102" spans="1:58" s="162" customFormat="1" ht="21.75" customHeight="1" x14ac:dyDescent="0.15">
      <c r="A102" s="176">
        <f>IF(G102=3,MAX($A$14:A101)+1,0)</f>
        <v>0</v>
      </c>
      <c r="B102" s="21"/>
      <c r="C102" s="5"/>
      <c r="D102" s="6"/>
      <c r="E102" s="7"/>
      <c r="F102" s="177">
        <f t="shared" si="46"/>
        <v>0</v>
      </c>
      <c r="G102" s="178">
        <f t="shared" si="47"/>
        <v>0</v>
      </c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9"/>
      <c r="T102" s="187"/>
      <c r="U102" s="188"/>
      <c r="V102" s="189"/>
      <c r="W102" s="188"/>
      <c r="X102" s="189"/>
      <c r="Y102" s="190"/>
      <c r="Z102" s="181">
        <f t="shared" si="48"/>
        <v>0</v>
      </c>
      <c r="AB102" s="175">
        <f t="shared" si="49"/>
        <v>0</v>
      </c>
      <c r="AC102" s="175">
        <f t="shared" si="50"/>
        <v>0</v>
      </c>
      <c r="AD102" s="175">
        <f t="shared" si="51"/>
        <v>0</v>
      </c>
      <c r="AE102" s="175">
        <f t="shared" si="52"/>
        <v>0</v>
      </c>
      <c r="AF102" s="175">
        <f t="shared" si="53"/>
        <v>0</v>
      </c>
      <c r="AG102" s="175">
        <f t="shared" si="54"/>
        <v>0</v>
      </c>
      <c r="AH102" s="175">
        <f t="shared" si="55"/>
        <v>0</v>
      </c>
      <c r="AI102" s="175">
        <f t="shared" si="56"/>
        <v>0</v>
      </c>
      <c r="AJ102" s="175">
        <f t="shared" si="57"/>
        <v>0</v>
      </c>
      <c r="AK102" s="175">
        <f t="shared" si="58"/>
        <v>0</v>
      </c>
      <c r="AL102" s="175">
        <f t="shared" si="59"/>
        <v>0</v>
      </c>
      <c r="AM102" s="175">
        <f t="shared" si="60"/>
        <v>0</v>
      </c>
      <c r="AN102" s="175">
        <f t="shared" si="61"/>
        <v>0</v>
      </c>
      <c r="AO102" s="175">
        <f t="shared" si="62"/>
        <v>0</v>
      </c>
      <c r="AP102" s="175">
        <f t="shared" si="63"/>
        <v>0</v>
      </c>
      <c r="AR102" s="175">
        <f t="shared" si="64"/>
        <v>0</v>
      </c>
      <c r="AS102" s="175">
        <f t="shared" si="65"/>
        <v>0</v>
      </c>
      <c r="AT102" s="175">
        <f t="shared" si="66"/>
        <v>0</v>
      </c>
      <c r="AU102" s="175">
        <f t="shared" si="67"/>
        <v>0</v>
      </c>
      <c r="AV102" s="175">
        <f t="shared" si="68"/>
        <v>0</v>
      </c>
      <c r="AW102" s="175">
        <f t="shared" si="69"/>
        <v>0</v>
      </c>
      <c r="AX102" s="175">
        <f t="shared" si="70"/>
        <v>0</v>
      </c>
      <c r="AY102" s="175">
        <f t="shared" si="71"/>
        <v>0</v>
      </c>
      <c r="AZ102" s="175">
        <f t="shared" si="72"/>
        <v>0</v>
      </c>
      <c r="BA102" s="175">
        <f t="shared" si="73"/>
        <v>0</v>
      </c>
      <c r="BB102" s="175">
        <f t="shared" si="74"/>
        <v>0</v>
      </c>
      <c r="BC102" s="175">
        <f t="shared" si="75"/>
        <v>0</v>
      </c>
      <c r="BD102" s="175">
        <f t="shared" si="76"/>
        <v>0</v>
      </c>
      <c r="BE102" s="175">
        <f t="shared" si="77"/>
        <v>0</v>
      </c>
      <c r="BF102" s="175">
        <f t="shared" si="78"/>
        <v>0</v>
      </c>
    </row>
    <row r="103" spans="1:58" s="162" customFormat="1" ht="21.75" customHeight="1" x14ac:dyDescent="0.15">
      <c r="A103" s="176">
        <f>IF(G103=3,MAX($A$14:A102)+1,0)</f>
        <v>0</v>
      </c>
      <c r="B103" s="21"/>
      <c r="C103" s="5"/>
      <c r="D103" s="6"/>
      <c r="E103" s="7"/>
      <c r="F103" s="177">
        <f t="shared" si="46"/>
        <v>0</v>
      </c>
      <c r="G103" s="178">
        <f t="shared" si="47"/>
        <v>0</v>
      </c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9"/>
      <c r="T103" s="187"/>
      <c r="U103" s="188"/>
      <c r="V103" s="189"/>
      <c r="W103" s="188"/>
      <c r="X103" s="189"/>
      <c r="Y103" s="190"/>
      <c r="Z103" s="181">
        <f t="shared" si="48"/>
        <v>0</v>
      </c>
      <c r="AB103" s="175">
        <f t="shared" si="49"/>
        <v>0</v>
      </c>
      <c r="AC103" s="175">
        <f t="shared" si="50"/>
        <v>0</v>
      </c>
      <c r="AD103" s="175">
        <f t="shared" si="51"/>
        <v>0</v>
      </c>
      <c r="AE103" s="175">
        <f t="shared" si="52"/>
        <v>0</v>
      </c>
      <c r="AF103" s="175">
        <f t="shared" si="53"/>
        <v>0</v>
      </c>
      <c r="AG103" s="175">
        <f t="shared" si="54"/>
        <v>0</v>
      </c>
      <c r="AH103" s="175">
        <f t="shared" si="55"/>
        <v>0</v>
      </c>
      <c r="AI103" s="175">
        <f t="shared" si="56"/>
        <v>0</v>
      </c>
      <c r="AJ103" s="175">
        <f t="shared" si="57"/>
        <v>0</v>
      </c>
      <c r="AK103" s="175">
        <f t="shared" si="58"/>
        <v>0</v>
      </c>
      <c r="AL103" s="175">
        <f t="shared" si="59"/>
        <v>0</v>
      </c>
      <c r="AM103" s="175">
        <f t="shared" si="60"/>
        <v>0</v>
      </c>
      <c r="AN103" s="175">
        <f t="shared" si="61"/>
        <v>0</v>
      </c>
      <c r="AO103" s="175">
        <f t="shared" si="62"/>
        <v>0</v>
      </c>
      <c r="AP103" s="175">
        <f t="shared" si="63"/>
        <v>0</v>
      </c>
      <c r="AR103" s="175">
        <f t="shared" si="64"/>
        <v>0</v>
      </c>
      <c r="AS103" s="175">
        <f t="shared" si="65"/>
        <v>0</v>
      </c>
      <c r="AT103" s="175">
        <f t="shared" si="66"/>
        <v>0</v>
      </c>
      <c r="AU103" s="175">
        <f t="shared" si="67"/>
        <v>0</v>
      </c>
      <c r="AV103" s="175">
        <f t="shared" si="68"/>
        <v>0</v>
      </c>
      <c r="AW103" s="175">
        <f t="shared" si="69"/>
        <v>0</v>
      </c>
      <c r="AX103" s="175">
        <f t="shared" si="70"/>
        <v>0</v>
      </c>
      <c r="AY103" s="175">
        <f t="shared" si="71"/>
        <v>0</v>
      </c>
      <c r="AZ103" s="175">
        <f t="shared" si="72"/>
        <v>0</v>
      </c>
      <c r="BA103" s="175">
        <f t="shared" si="73"/>
        <v>0</v>
      </c>
      <c r="BB103" s="175">
        <f t="shared" si="74"/>
        <v>0</v>
      </c>
      <c r="BC103" s="175">
        <f t="shared" si="75"/>
        <v>0</v>
      </c>
      <c r="BD103" s="175">
        <f t="shared" si="76"/>
        <v>0</v>
      </c>
      <c r="BE103" s="175">
        <f t="shared" si="77"/>
        <v>0</v>
      </c>
      <c r="BF103" s="175">
        <f t="shared" si="78"/>
        <v>0</v>
      </c>
    </row>
    <row r="104" spans="1:58" s="162" customFormat="1" ht="21.75" customHeight="1" x14ac:dyDescent="0.15">
      <c r="A104" s="176">
        <f>IF(G104=3,MAX($A$14:A103)+1,0)</f>
        <v>0</v>
      </c>
      <c r="B104" s="21"/>
      <c r="C104" s="5"/>
      <c r="D104" s="6"/>
      <c r="E104" s="7"/>
      <c r="F104" s="177">
        <f t="shared" si="46"/>
        <v>0</v>
      </c>
      <c r="G104" s="178">
        <f t="shared" si="47"/>
        <v>0</v>
      </c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9"/>
      <c r="T104" s="187"/>
      <c r="U104" s="188"/>
      <c r="V104" s="189"/>
      <c r="W104" s="188"/>
      <c r="X104" s="189"/>
      <c r="Y104" s="190"/>
      <c r="Z104" s="181">
        <f t="shared" si="48"/>
        <v>0</v>
      </c>
      <c r="AB104" s="175">
        <f t="shared" si="49"/>
        <v>0</v>
      </c>
      <c r="AC104" s="175">
        <f t="shared" si="50"/>
        <v>0</v>
      </c>
      <c r="AD104" s="175">
        <f t="shared" si="51"/>
        <v>0</v>
      </c>
      <c r="AE104" s="175">
        <f t="shared" si="52"/>
        <v>0</v>
      </c>
      <c r="AF104" s="175">
        <f t="shared" si="53"/>
        <v>0</v>
      </c>
      <c r="AG104" s="175">
        <f t="shared" si="54"/>
        <v>0</v>
      </c>
      <c r="AH104" s="175">
        <f t="shared" si="55"/>
        <v>0</v>
      </c>
      <c r="AI104" s="175">
        <f t="shared" si="56"/>
        <v>0</v>
      </c>
      <c r="AJ104" s="175">
        <f t="shared" si="57"/>
        <v>0</v>
      </c>
      <c r="AK104" s="175">
        <f t="shared" si="58"/>
        <v>0</v>
      </c>
      <c r="AL104" s="175">
        <f t="shared" si="59"/>
        <v>0</v>
      </c>
      <c r="AM104" s="175">
        <f t="shared" si="60"/>
        <v>0</v>
      </c>
      <c r="AN104" s="175">
        <f t="shared" si="61"/>
        <v>0</v>
      </c>
      <c r="AO104" s="175">
        <f t="shared" si="62"/>
        <v>0</v>
      </c>
      <c r="AP104" s="175">
        <f t="shared" si="63"/>
        <v>0</v>
      </c>
      <c r="AR104" s="175">
        <f t="shared" si="64"/>
        <v>0</v>
      </c>
      <c r="AS104" s="175">
        <f t="shared" si="65"/>
        <v>0</v>
      </c>
      <c r="AT104" s="175">
        <f t="shared" si="66"/>
        <v>0</v>
      </c>
      <c r="AU104" s="175">
        <f t="shared" si="67"/>
        <v>0</v>
      </c>
      <c r="AV104" s="175">
        <f t="shared" si="68"/>
        <v>0</v>
      </c>
      <c r="AW104" s="175">
        <f t="shared" si="69"/>
        <v>0</v>
      </c>
      <c r="AX104" s="175">
        <f t="shared" si="70"/>
        <v>0</v>
      </c>
      <c r="AY104" s="175">
        <f t="shared" si="71"/>
        <v>0</v>
      </c>
      <c r="AZ104" s="175">
        <f t="shared" si="72"/>
        <v>0</v>
      </c>
      <c r="BA104" s="175">
        <f t="shared" si="73"/>
        <v>0</v>
      </c>
      <c r="BB104" s="175">
        <f t="shared" si="74"/>
        <v>0</v>
      </c>
      <c r="BC104" s="175">
        <f t="shared" si="75"/>
        <v>0</v>
      </c>
      <c r="BD104" s="175">
        <f t="shared" si="76"/>
        <v>0</v>
      </c>
      <c r="BE104" s="175">
        <f t="shared" si="77"/>
        <v>0</v>
      </c>
      <c r="BF104" s="175">
        <f t="shared" si="78"/>
        <v>0</v>
      </c>
    </row>
    <row r="105" spans="1:58" s="162" customFormat="1" ht="21.75" customHeight="1" x14ac:dyDescent="0.15">
      <c r="A105" s="176">
        <f>IF(G105=3,MAX($A$14:A104)+1,0)</f>
        <v>0</v>
      </c>
      <c r="B105" s="21"/>
      <c r="C105" s="5"/>
      <c r="D105" s="6"/>
      <c r="E105" s="7"/>
      <c r="F105" s="177">
        <f t="shared" si="46"/>
        <v>0</v>
      </c>
      <c r="G105" s="178">
        <f t="shared" si="47"/>
        <v>0</v>
      </c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9"/>
      <c r="T105" s="187"/>
      <c r="U105" s="188"/>
      <c r="V105" s="189"/>
      <c r="W105" s="188"/>
      <c r="X105" s="189"/>
      <c r="Y105" s="190"/>
      <c r="Z105" s="181">
        <f t="shared" si="48"/>
        <v>0</v>
      </c>
      <c r="AB105" s="175">
        <f t="shared" si="49"/>
        <v>0</v>
      </c>
      <c r="AC105" s="175">
        <f t="shared" si="50"/>
        <v>0</v>
      </c>
      <c r="AD105" s="175">
        <f t="shared" si="51"/>
        <v>0</v>
      </c>
      <c r="AE105" s="175">
        <f t="shared" si="52"/>
        <v>0</v>
      </c>
      <c r="AF105" s="175">
        <f t="shared" si="53"/>
        <v>0</v>
      </c>
      <c r="AG105" s="175">
        <f t="shared" si="54"/>
        <v>0</v>
      </c>
      <c r="AH105" s="175">
        <f t="shared" si="55"/>
        <v>0</v>
      </c>
      <c r="AI105" s="175">
        <f t="shared" si="56"/>
        <v>0</v>
      </c>
      <c r="AJ105" s="175">
        <f t="shared" si="57"/>
        <v>0</v>
      </c>
      <c r="AK105" s="175">
        <f t="shared" si="58"/>
        <v>0</v>
      </c>
      <c r="AL105" s="175">
        <f t="shared" si="59"/>
        <v>0</v>
      </c>
      <c r="AM105" s="175">
        <f t="shared" si="60"/>
        <v>0</v>
      </c>
      <c r="AN105" s="175">
        <f t="shared" si="61"/>
        <v>0</v>
      </c>
      <c r="AO105" s="175">
        <f t="shared" si="62"/>
        <v>0</v>
      </c>
      <c r="AP105" s="175">
        <f t="shared" si="63"/>
        <v>0</v>
      </c>
      <c r="AR105" s="175">
        <f t="shared" si="64"/>
        <v>0</v>
      </c>
      <c r="AS105" s="175">
        <f t="shared" si="65"/>
        <v>0</v>
      </c>
      <c r="AT105" s="175">
        <f t="shared" si="66"/>
        <v>0</v>
      </c>
      <c r="AU105" s="175">
        <f t="shared" si="67"/>
        <v>0</v>
      </c>
      <c r="AV105" s="175">
        <f t="shared" si="68"/>
        <v>0</v>
      </c>
      <c r="AW105" s="175">
        <f t="shared" si="69"/>
        <v>0</v>
      </c>
      <c r="AX105" s="175">
        <f t="shared" si="70"/>
        <v>0</v>
      </c>
      <c r="AY105" s="175">
        <f t="shared" si="71"/>
        <v>0</v>
      </c>
      <c r="AZ105" s="175">
        <f t="shared" si="72"/>
        <v>0</v>
      </c>
      <c r="BA105" s="175">
        <f t="shared" si="73"/>
        <v>0</v>
      </c>
      <c r="BB105" s="175">
        <f t="shared" si="74"/>
        <v>0</v>
      </c>
      <c r="BC105" s="175">
        <f t="shared" si="75"/>
        <v>0</v>
      </c>
      <c r="BD105" s="175">
        <f t="shared" si="76"/>
        <v>0</v>
      </c>
      <c r="BE105" s="175">
        <f t="shared" si="77"/>
        <v>0</v>
      </c>
      <c r="BF105" s="175">
        <f t="shared" si="78"/>
        <v>0</v>
      </c>
    </row>
    <row r="106" spans="1:58" ht="21.75" customHeight="1" x14ac:dyDescent="0.15">
      <c r="A106" s="176">
        <f>IF(G106=3,MAX($A$14:A105)+1,0)</f>
        <v>0</v>
      </c>
      <c r="B106" s="22"/>
      <c r="C106" s="16"/>
      <c r="D106" s="10"/>
      <c r="E106" s="11"/>
      <c r="F106" s="179">
        <f t="shared" si="46"/>
        <v>0</v>
      </c>
      <c r="G106" s="180">
        <f t="shared" si="47"/>
        <v>0</v>
      </c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3"/>
      <c r="T106" s="191"/>
      <c r="U106" s="192"/>
      <c r="V106" s="193"/>
      <c r="W106" s="192"/>
      <c r="X106" s="193"/>
      <c r="Y106" s="194"/>
      <c r="Z106" s="182">
        <f t="shared" si="48"/>
        <v>0</v>
      </c>
      <c r="AB106" s="176">
        <f t="shared" si="49"/>
        <v>0</v>
      </c>
      <c r="AC106" s="176">
        <f t="shared" si="50"/>
        <v>0</v>
      </c>
      <c r="AD106" s="176">
        <f t="shared" si="51"/>
        <v>0</v>
      </c>
      <c r="AE106" s="176">
        <f t="shared" si="52"/>
        <v>0</v>
      </c>
      <c r="AF106" s="176">
        <f t="shared" si="53"/>
        <v>0</v>
      </c>
      <c r="AG106" s="176">
        <f t="shared" si="54"/>
        <v>0</v>
      </c>
      <c r="AH106" s="176">
        <f t="shared" si="55"/>
        <v>0</v>
      </c>
      <c r="AI106" s="176">
        <f t="shared" si="56"/>
        <v>0</v>
      </c>
      <c r="AJ106" s="176">
        <f t="shared" si="57"/>
        <v>0</v>
      </c>
      <c r="AK106" s="176">
        <f t="shared" si="58"/>
        <v>0</v>
      </c>
      <c r="AL106" s="176">
        <f t="shared" si="59"/>
        <v>0</v>
      </c>
      <c r="AM106" s="176">
        <f t="shared" si="60"/>
        <v>0</v>
      </c>
      <c r="AN106" s="176">
        <f t="shared" si="61"/>
        <v>0</v>
      </c>
      <c r="AO106" s="176">
        <f t="shared" si="62"/>
        <v>0</v>
      </c>
      <c r="AP106" s="176">
        <f t="shared" si="63"/>
        <v>0</v>
      </c>
      <c r="AR106" s="176">
        <f t="shared" si="64"/>
        <v>0</v>
      </c>
      <c r="AS106" s="176">
        <f t="shared" si="65"/>
        <v>0</v>
      </c>
      <c r="AT106" s="176">
        <f t="shared" si="66"/>
        <v>0</v>
      </c>
      <c r="AU106" s="176">
        <f t="shared" si="67"/>
        <v>0</v>
      </c>
      <c r="AV106" s="176">
        <f t="shared" si="68"/>
        <v>0</v>
      </c>
      <c r="AW106" s="176">
        <f t="shared" si="69"/>
        <v>0</v>
      </c>
      <c r="AX106" s="176">
        <f t="shared" si="70"/>
        <v>0</v>
      </c>
      <c r="AY106" s="176">
        <f t="shared" si="71"/>
        <v>0</v>
      </c>
      <c r="AZ106" s="176">
        <f t="shared" si="72"/>
        <v>0</v>
      </c>
      <c r="BA106" s="176">
        <f t="shared" si="73"/>
        <v>0</v>
      </c>
      <c r="BB106" s="176">
        <f t="shared" si="74"/>
        <v>0</v>
      </c>
      <c r="BC106" s="176">
        <f t="shared" si="75"/>
        <v>0</v>
      </c>
      <c r="BD106" s="176">
        <f t="shared" si="76"/>
        <v>0</v>
      </c>
      <c r="BE106" s="176">
        <f t="shared" si="77"/>
        <v>0</v>
      </c>
      <c r="BF106" s="176">
        <f t="shared" si="78"/>
        <v>0</v>
      </c>
    </row>
    <row r="107" spans="1:58" ht="21.75" customHeight="1" x14ac:dyDescent="0.15">
      <c r="A107" s="176">
        <f>IF(G107=3,MAX($A$14:A106)+1,0)</f>
        <v>0</v>
      </c>
      <c r="B107" s="22"/>
      <c r="C107" s="16"/>
      <c r="D107" s="10"/>
      <c r="E107" s="11"/>
      <c r="F107" s="179">
        <f t="shared" si="46"/>
        <v>0</v>
      </c>
      <c r="G107" s="180">
        <f t="shared" si="47"/>
        <v>0</v>
      </c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3"/>
      <c r="T107" s="191"/>
      <c r="U107" s="192"/>
      <c r="V107" s="193"/>
      <c r="W107" s="192"/>
      <c r="X107" s="193"/>
      <c r="Y107" s="194"/>
      <c r="Z107" s="182">
        <f t="shared" si="48"/>
        <v>0</v>
      </c>
      <c r="AB107" s="176">
        <f t="shared" si="49"/>
        <v>0</v>
      </c>
      <c r="AC107" s="176">
        <f t="shared" si="50"/>
        <v>0</v>
      </c>
      <c r="AD107" s="176">
        <f t="shared" si="51"/>
        <v>0</v>
      </c>
      <c r="AE107" s="176">
        <f t="shared" si="52"/>
        <v>0</v>
      </c>
      <c r="AF107" s="176">
        <f t="shared" si="53"/>
        <v>0</v>
      </c>
      <c r="AG107" s="176">
        <f t="shared" si="54"/>
        <v>0</v>
      </c>
      <c r="AH107" s="176">
        <f t="shared" si="55"/>
        <v>0</v>
      </c>
      <c r="AI107" s="176">
        <f t="shared" si="56"/>
        <v>0</v>
      </c>
      <c r="AJ107" s="176">
        <f t="shared" si="57"/>
        <v>0</v>
      </c>
      <c r="AK107" s="176">
        <f t="shared" si="58"/>
        <v>0</v>
      </c>
      <c r="AL107" s="176">
        <f t="shared" si="59"/>
        <v>0</v>
      </c>
      <c r="AM107" s="176">
        <f t="shared" si="60"/>
        <v>0</v>
      </c>
      <c r="AN107" s="176">
        <f t="shared" si="61"/>
        <v>0</v>
      </c>
      <c r="AO107" s="176">
        <f t="shared" si="62"/>
        <v>0</v>
      </c>
      <c r="AP107" s="176">
        <f t="shared" si="63"/>
        <v>0</v>
      </c>
      <c r="AR107" s="176">
        <f t="shared" si="64"/>
        <v>0</v>
      </c>
      <c r="AS107" s="176">
        <f t="shared" si="65"/>
        <v>0</v>
      </c>
      <c r="AT107" s="176">
        <f t="shared" si="66"/>
        <v>0</v>
      </c>
      <c r="AU107" s="176">
        <f t="shared" si="67"/>
        <v>0</v>
      </c>
      <c r="AV107" s="176">
        <f t="shared" si="68"/>
        <v>0</v>
      </c>
      <c r="AW107" s="176">
        <f t="shared" si="69"/>
        <v>0</v>
      </c>
      <c r="AX107" s="176">
        <f t="shared" si="70"/>
        <v>0</v>
      </c>
      <c r="AY107" s="176">
        <f t="shared" si="71"/>
        <v>0</v>
      </c>
      <c r="AZ107" s="176">
        <f t="shared" si="72"/>
        <v>0</v>
      </c>
      <c r="BA107" s="176">
        <f t="shared" si="73"/>
        <v>0</v>
      </c>
      <c r="BB107" s="176">
        <f t="shared" si="74"/>
        <v>0</v>
      </c>
      <c r="BC107" s="176">
        <f t="shared" si="75"/>
        <v>0</v>
      </c>
      <c r="BD107" s="176">
        <f t="shared" si="76"/>
        <v>0</v>
      </c>
      <c r="BE107" s="176">
        <f t="shared" si="77"/>
        <v>0</v>
      </c>
      <c r="BF107" s="176">
        <f t="shared" si="78"/>
        <v>0</v>
      </c>
    </row>
    <row r="108" spans="1:58" ht="21.75" customHeight="1" x14ac:dyDescent="0.15">
      <c r="A108" s="176">
        <f>IF(G108=3,MAX($A$14:A107)+1,0)</f>
        <v>0</v>
      </c>
      <c r="B108" s="22"/>
      <c r="C108" s="16"/>
      <c r="D108" s="10"/>
      <c r="E108" s="11"/>
      <c r="F108" s="179">
        <f t="shared" si="46"/>
        <v>0</v>
      </c>
      <c r="G108" s="180">
        <f t="shared" si="47"/>
        <v>0</v>
      </c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3"/>
      <c r="T108" s="191"/>
      <c r="U108" s="192"/>
      <c r="V108" s="193"/>
      <c r="W108" s="192"/>
      <c r="X108" s="193"/>
      <c r="Y108" s="194"/>
      <c r="Z108" s="182">
        <f t="shared" si="48"/>
        <v>0</v>
      </c>
      <c r="AB108" s="176">
        <f t="shared" si="49"/>
        <v>0</v>
      </c>
      <c r="AC108" s="176">
        <f t="shared" si="50"/>
        <v>0</v>
      </c>
      <c r="AD108" s="176">
        <f t="shared" si="51"/>
        <v>0</v>
      </c>
      <c r="AE108" s="176">
        <f t="shared" si="52"/>
        <v>0</v>
      </c>
      <c r="AF108" s="176">
        <f t="shared" si="53"/>
        <v>0</v>
      </c>
      <c r="AG108" s="176">
        <f t="shared" si="54"/>
        <v>0</v>
      </c>
      <c r="AH108" s="176">
        <f t="shared" si="55"/>
        <v>0</v>
      </c>
      <c r="AI108" s="176">
        <f t="shared" si="56"/>
        <v>0</v>
      </c>
      <c r="AJ108" s="176">
        <f t="shared" si="57"/>
        <v>0</v>
      </c>
      <c r="AK108" s="176">
        <f t="shared" si="58"/>
        <v>0</v>
      </c>
      <c r="AL108" s="176">
        <f t="shared" si="59"/>
        <v>0</v>
      </c>
      <c r="AM108" s="176">
        <f t="shared" si="60"/>
        <v>0</v>
      </c>
      <c r="AN108" s="176">
        <f t="shared" si="61"/>
        <v>0</v>
      </c>
      <c r="AO108" s="176">
        <f t="shared" si="62"/>
        <v>0</v>
      </c>
      <c r="AP108" s="176">
        <f t="shared" si="63"/>
        <v>0</v>
      </c>
      <c r="AR108" s="176">
        <f t="shared" si="64"/>
        <v>0</v>
      </c>
      <c r="AS108" s="176">
        <f t="shared" si="65"/>
        <v>0</v>
      </c>
      <c r="AT108" s="176">
        <f t="shared" si="66"/>
        <v>0</v>
      </c>
      <c r="AU108" s="176">
        <f t="shared" si="67"/>
        <v>0</v>
      </c>
      <c r="AV108" s="176">
        <f t="shared" si="68"/>
        <v>0</v>
      </c>
      <c r="AW108" s="176">
        <f t="shared" si="69"/>
        <v>0</v>
      </c>
      <c r="AX108" s="176">
        <f t="shared" si="70"/>
        <v>0</v>
      </c>
      <c r="AY108" s="176">
        <f t="shared" si="71"/>
        <v>0</v>
      </c>
      <c r="AZ108" s="176">
        <f t="shared" si="72"/>
        <v>0</v>
      </c>
      <c r="BA108" s="176">
        <f t="shared" si="73"/>
        <v>0</v>
      </c>
      <c r="BB108" s="176">
        <f t="shared" si="74"/>
        <v>0</v>
      </c>
      <c r="BC108" s="176">
        <f t="shared" si="75"/>
        <v>0</v>
      </c>
      <c r="BD108" s="176">
        <f t="shared" si="76"/>
        <v>0</v>
      </c>
      <c r="BE108" s="176">
        <f t="shared" si="77"/>
        <v>0</v>
      </c>
      <c r="BF108" s="176">
        <f t="shared" si="78"/>
        <v>0</v>
      </c>
    </row>
    <row r="109" spans="1:58" ht="21.75" customHeight="1" x14ac:dyDescent="0.15">
      <c r="A109" s="176">
        <f>IF(G109=3,MAX($A$14:A108)+1,0)</f>
        <v>0</v>
      </c>
      <c r="B109" s="22"/>
      <c r="C109" s="16"/>
      <c r="D109" s="10"/>
      <c r="E109" s="11"/>
      <c r="F109" s="179">
        <f t="shared" si="46"/>
        <v>0</v>
      </c>
      <c r="G109" s="180">
        <f t="shared" si="47"/>
        <v>0</v>
      </c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3"/>
      <c r="T109" s="191"/>
      <c r="U109" s="192"/>
      <c r="V109" s="193"/>
      <c r="W109" s="192"/>
      <c r="X109" s="193"/>
      <c r="Y109" s="194"/>
      <c r="Z109" s="182">
        <f t="shared" si="48"/>
        <v>0</v>
      </c>
      <c r="AB109" s="176">
        <f t="shared" si="49"/>
        <v>0</v>
      </c>
      <c r="AC109" s="176">
        <f t="shared" si="50"/>
        <v>0</v>
      </c>
      <c r="AD109" s="176">
        <f t="shared" si="51"/>
        <v>0</v>
      </c>
      <c r="AE109" s="176">
        <f t="shared" si="52"/>
        <v>0</v>
      </c>
      <c r="AF109" s="176">
        <f t="shared" si="53"/>
        <v>0</v>
      </c>
      <c r="AG109" s="176">
        <f t="shared" si="54"/>
        <v>0</v>
      </c>
      <c r="AH109" s="176">
        <f t="shared" si="55"/>
        <v>0</v>
      </c>
      <c r="AI109" s="176">
        <f t="shared" si="56"/>
        <v>0</v>
      </c>
      <c r="AJ109" s="176">
        <f t="shared" si="57"/>
        <v>0</v>
      </c>
      <c r="AK109" s="176">
        <f t="shared" si="58"/>
        <v>0</v>
      </c>
      <c r="AL109" s="176">
        <f t="shared" si="59"/>
        <v>0</v>
      </c>
      <c r="AM109" s="176">
        <f t="shared" si="60"/>
        <v>0</v>
      </c>
      <c r="AN109" s="176">
        <f t="shared" si="61"/>
        <v>0</v>
      </c>
      <c r="AO109" s="176">
        <f t="shared" si="62"/>
        <v>0</v>
      </c>
      <c r="AP109" s="176">
        <f t="shared" si="63"/>
        <v>0</v>
      </c>
      <c r="AR109" s="176">
        <f t="shared" si="64"/>
        <v>0</v>
      </c>
      <c r="AS109" s="176">
        <f t="shared" si="65"/>
        <v>0</v>
      </c>
      <c r="AT109" s="176">
        <f t="shared" si="66"/>
        <v>0</v>
      </c>
      <c r="AU109" s="176">
        <f t="shared" si="67"/>
        <v>0</v>
      </c>
      <c r="AV109" s="176">
        <f t="shared" si="68"/>
        <v>0</v>
      </c>
      <c r="AW109" s="176">
        <f t="shared" si="69"/>
        <v>0</v>
      </c>
      <c r="AX109" s="176">
        <f t="shared" si="70"/>
        <v>0</v>
      </c>
      <c r="AY109" s="176">
        <f t="shared" si="71"/>
        <v>0</v>
      </c>
      <c r="AZ109" s="176">
        <f t="shared" si="72"/>
        <v>0</v>
      </c>
      <c r="BA109" s="176">
        <f t="shared" si="73"/>
        <v>0</v>
      </c>
      <c r="BB109" s="176">
        <f t="shared" si="74"/>
        <v>0</v>
      </c>
      <c r="BC109" s="176">
        <f t="shared" si="75"/>
        <v>0</v>
      </c>
      <c r="BD109" s="176">
        <f t="shared" si="76"/>
        <v>0</v>
      </c>
      <c r="BE109" s="176">
        <f t="shared" si="77"/>
        <v>0</v>
      </c>
      <c r="BF109" s="176">
        <f t="shared" si="78"/>
        <v>0</v>
      </c>
    </row>
    <row r="110" spans="1:58" ht="21.75" customHeight="1" x14ac:dyDescent="0.15">
      <c r="A110" s="176">
        <f>IF(G110=3,MAX($A$14:A109)+1,0)</f>
        <v>0</v>
      </c>
      <c r="B110" s="22"/>
      <c r="C110" s="16"/>
      <c r="D110" s="10"/>
      <c r="E110" s="11"/>
      <c r="F110" s="179">
        <f t="shared" si="46"/>
        <v>0</v>
      </c>
      <c r="G110" s="180">
        <f t="shared" si="47"/>
        <v>0</v>
      </c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3"/>
      <c r="T110" s="191"/>
      <c r="U110" s="192"/>
      <c r="V110" s="193"/>
      <c r="W110" s="192"/>
      <c r="X110" s="193"/>
      <c r="Y110" s="194"/>
      <c r="Z110" s="182">
        <f t="shared" si="48"/>
        <v>0</v>
      </c>
      <c r="AB110" s="176">
        <f t="shared" si="49"/>
        <v>0</v>
      </c>
      <c r="AC110" s="176">
        <f t="shared" si="50"/>
        <v>0</v>
      </c>
      <c r="AD110" s="176">
        <f t="shared" si="51"/>
        <v>0</v>
      </c>
      <c r="AE110" s="176">
        <f t="shared" si="52"/>
        <v>0</v>
      </c>
      <c r="AF110" s="176">
        <f t="shared" si="53"/>
        <v>0</v>
      </c>
      <c r="AG110" s="176">
        <f t="shared" si="54"/>
        <v>0</v>
      </c>
      <c r="AH110" s="176">
        <f t="shared" si="55"/>
        <v>0</v>
      </c>
      <c r="AI110" s="176">
        <f t="shared" si="56"/>
        <v>0</v>
      </c>
      <c r="AJ110" s="176">
        <f t="shared" si="57"/>
        <v>0</v>
      </c>
      <c r="AK110" s="176">
        <f t="shared" si="58"/>
        <v>0</v>
      </c>
      <c r="AL110" s="176">
        <f t="shared" si="59"/>
        <v>0</v>
      </c>
      <c r="AM110" s="176">
        <f t="shared" si="60"/>
        <v>0</v>
      </c>
      <c r="AN110" s="176">
        <f t="shared" si="61"/>
        <v>0</v>
      </c>
      <c r="AO110" s="176">
        <f t="shared" si="62"/>
        <v>0</v>
      </c>
      <c r="AP110" s="176">
        <f t="shared" si="63"/>
        <v>0</v>
      </c>
      <c r="AR110" s="176">
        <f t="shared" si="64"/>
        <v>0</v>
      </c>
      <c r="AS110" s="176">
        <f t="shared" si="65"/>
        <v>0</v>
      </c>
      <c r="AT110" s="176">
        <f t="shared" si="66"/>
        <v>0</v>
      </c>
      <c r="AU110" s="176">
        <f t="shared" si="67"/>
        <v>0</v>
      </c>
      <c r="AV110" s="176">
        <f t="shared" si="68"/>
        <v>0</v>
      </c>
      <c r="AW110" s="176">
        <f t="shared" si="69"/>
        <v>0</v>
      </c>
      <c r="AX110" s="176">
        <f t="shared" si="70"/>
        <v>0</v>
      </c>
      <c r="AY110" s="176">
        <f t="shared" si="71"/>
        <v>0</v>
      </c>
      <c r="AZ110" s="176">
        <f t="shared" si="72"/>
        <v>0</v>
      </c>
      <c r="BA110" s="176">
        <f t="shared" si="73"/>
        <v>0</v>
      </c>
      <c r="BB110" s="176">
        <f t="shared" si="74"/>
        <v>0</v>
      </c>
      <c r="BC110" s="176">
        <f t="shared" si="75"/>
        <v>0</v>
      </c>
      <c r="BD110" s="176">
        <f t="shared" si="76"/>
        <v>0</v>
      </c>
      <c r="BE110" s="176">
        <f t="shared" si="77"/>
        <v>0</v>
      </c>
      <c r="BF110" s="176">
        <f t="shared" si="78"/>
        <v>0</v>
      </c>
    </row>
    <row r="111" spans="1:58" ht="21.75" customHeight="1" x14ac:dyDescent="0.15">
      <c r="A111" s="176">
        <f>IF(G111=3,MAX($A$14:A110)+1,0)</f>
        <v>0</v>
      </c>
      <c r="B111" s="22"/>
      <c r="C111" s="16"/>
      <c r="D111" s="10"/>
      <c r="E111" s="11"/>
      <c r="F111" s="179">
        <f t="shared" si="46"/>
        <v>0</v>
      </c>
      <c r="G111" s="180">
        <f t="shared" si="47"/>
        <v>0</v>
      </c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3"/>
      <c r="T111" s="191"/>
      <c r="U111" s="192"/>
      <c r="V111" s="193"/>
      <c r="W111" s="192"/>
      <c r="X111" s="193"/>
      <c r="Y111" s="194"/>
      <c r="Z111" s="182">
        <f t="shared" si="48"/>
        <v>0</v>
      </c>
      <c r="AB111" s="176">
        <f t="shared" si="49"/>
        <v>0</v>
      </c>
      <c r="AC111" s="176">
        <f t="shared" si="50"/>
        <v>0</v>
      </c>
      <c r="AD111" s="176">
        <f t="shared" si="51"/>
        <v>0</v>
      </c>
      <c r="AE111" s="176">
        <f t="shared" si="52"/>
        <v>0</v>
      </c>
      <c r="AF111" s="176">
        <f t="shared" si="53"/>
        <v>0</v>
      </c>
      <c r="AG111" s="176">
        <f t="shared" si="54"/>
        <v>0</v>
      </c>
      <c r="AH111" s="176">
        <f t="shared" si="55"/>
        <v>0</v>
      </c>
      <c r="AI111" s="176">
        <f t="shared" si="56"/>
        <v>0</v>
      </c>
      <c r="AJ111" s="176">
        <f t="shared" si="57"/>
        <v>0</v>
      </c>
      <c r="AK111" s="176">
        <f t="shared" si="58"/>
        <v>0</v>
      </c>
      <c r="AL111" s="176">
        <f t="shared" si="59"/>
        <v>0</v>
      </c>
      <c r="AM111" s="176">
        <f t="shared" si="60"/>
        <v>0</v>
      </c>
      <c r="AN111" s="176">
        <f t="shared" si="61"/>
        <v>0</v>
      </c>
      <c r="AO111" s="176">
        <f t="shared" si="62"/>
        <v>0</v>
      </c>
      <c r="AP111" s="176">
        <f t="shared" si="63"/>
        <v>0</v>
      </c>
      <c r="AR111" s="176">
        <f t="shared" si="64"/>
        <v>0</v>
      </c>
      <c r="AS111" s="176">
        <f t="shared" si="65"/>
        <v>0</v>
      </c>
      <c r="AT111" s="176">
        <f t="shared" si="66"/>
        <v>0</v>
      </c>
      <c r="AU111" s="176">
        <f t="shared" si="67"/>
        <v>0</v>
      </c>
      <c r="AV111" s="176">
        <f t="shared" si="68"/>
        <v>0</v>
      </c>
      <c r="AW111" s="176">
        <f t="shared" si="69"/>
        <v>0</v>
      </c>
      <c r="AX111" s="176">
        <f t="shared" si="70"/>
        <v>0</v>
      </c>
      <c r="AY111" s="176">
        <f t="shared" si="71"/>
        <v>0</v>
      </c>
      <c r="AZ111" s="176">
        <f t="shared" si="72"/>
        <v>0</v>
      </c>
      <c r="BA111" s="176">
        <f t="shared" si="73"/>
        <v>0</v>
      </c>
      <c r="BB111" s="176">
        <f t="shared" si="74"/>
        <v>0</v>
      </c>
      <c r="BC111" s="176">
        <f t="shared" si="75"/>
        <v>0</v>
      </c>
      <c r="BD111" s="176">
        <f t="shared" si="76"/>
        <v>0</v>
      </c>
      <c r="BE111" s="176">
        <f t="shared" si="77"/>
        <v>0</v>
      </c>
      <c r="BF111" s="176">
        <f t="shared" si="78"/>
        <v>0</v>
      </c>
    </row>
    <row r="112" spans="1:58" ht="21.75" customHeight="1" x14ac:dyDescent="0.15">
      <c r="A112" s="176">
        <f>IF(G112=3,MAX($A$14:A111)+1,0)</f>
        <v>0</v>
      </c>
      <c r="B112" s="22"/>
      <c r="C112" s="16"/>
      <c r="D112" s="10"/>
      <c r="E112" s="11"/>
      <c r="F112" s="179">
        <f t="shared" si="46"/>
        <v>0</v>
      </c>
      <c r="G112" s="180">
        <f t="shared" si="47"/>
        <v>0</v>
      </c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3"/>
      <c r="T112" s="191"/>
      <c r="U112" s="192"/>
      <c r="V112" s="193"/>
      <c r="W112" s="192"/>
      <c r="X112" s="193"/>
      <c r="Y112" s="194"/>
      <c r="Z112" s="182">
        <f t="shared" si="48"/>
        <v>0</v>
      </c>
      <c r="AB112" s="176">
        <f t="shared" si="49"/>
        <v>0</v>
      </c>
      <c r="AC112" s="176">
        <f t="shared" si="50"/>
        <v>0</v>
      </c>
      <c r="AD112" s="176">
        <f t="shared" si="51"/>
        <v>0</v>
      </c>
      <c r="AE112" s="176">
        <f t="shared" si="52"/>
        <v>0</v>
      </c>
      <c r="AF112" s="176">
        <f t="shared" si="53"/>
        <v>0</v>
      </c>
      <c r="AG112" s="176">
        <f t="shared" si="54"/>
        <v>0</v>
      </c>
      <c r="AH112" s="176">
        <f t="shared" si="55"/>
        <v>0</v>
      </c>
      <c r="AI112" s="176">
        <f t="shared" si="56"/>
        <v>0</v>
      </c>
      <c r="AJ112" s="176">
        <f t="shared" si="57"/>
        <v>0</v>
      </c>
      <c r="AK112" s="176">
        <f t="shared" si="58"/>
        <v>0</v>
      </c>
      <c r="AL112" s="176">
        <f t="shared" si="59"/>
        <v>0</v>
      </c>
      <c r="AM112" s="176">
        <f t="shared" si="60"/>
        <v>0</v>
      </c>
      <c r="AN112" s="176">
        <f t="shared" si="61"/>
        <v>0</v>
      </c>
      <c r="AO112" s="176">
        <f t="shared" si="62"/>
        <v>0</v>
      </c>
      <c r="AP112" s="176">
        <f t="shared" si="63"/>
        <v>0</v>
      </c>
      <c r="AR112" s="176">
        <f t="shared" si="64"/>
        <v>0</v>
      </c>
      <c r="AS112" s="176">
        <f t="shared" si="65"/>
        <v>0</v>
      </c>
      <c r="AT112" s="176">
        <f t="shared" si="66"/>
        <v>0</v>
      </c>
      <c r="AU112" s="176">
        <f t="shared" si="67"/>
        <v>0</v>
      </c>
      <c r="AV112" s="176">
        <f t="shared" si="68"/>
        <v>0</v>
      </c>
      <c r="AW112" s="176">
        <f t="shared" si="69"/>
        <v>0</v>
      </c>
      <c r="AX112" s="176">
        <f t="shared" si="70"/>
        <v>0</v>
      </c>
      <c r="AY112" s="176">
        <f t="shared" si="71"/>
        <v>0</v>
      </c>
      <c r="AZ112" s="176">
        <f t="shared" si="72"/>
        <v>0</v>
      </c>
      <c r="BA112" s="176">
        <f t="shared" si="73"/>
        <v>0</v>
      </c>
      <c r="BB112" s="176">
        <f t="shared" si="74"/>
        <v>0</v>
      </c>
      <c r="BC112" s="176">
        <f t="shared" si="75"/>
        <v>0</v>
      </c>
      <c r="BD112" s="176">
        <f t="shared" si="76"/>
        <v>0</v>
      </c>
      <c r="BE112" s="176">
        <f t="shared" si="77"/>
        <v>0</v>
      </c>
      <c r="BF112" s="176">
        <f t="shared" si="78"/>
        <v>0</v>
      </c>
    </row>
    <row r="113" spans="1:58" ht="21.75" customHeight="1" x14ac:dyDescent="0.15">
      <c r="A113" s="176">
        <f>IF(G113=3,MAX($A$14:A112)+1,0)</f>
        <v>0</v>
      </c>
      <c r="B113" s="22"/>
      <c r="C113" s="16"/>
      <c r="D113" s="10"/>
      <c r="E113" s="11"/>
      <c r="F113" s="179">
        <f t="shared" si="46"/>
        <v>0</v>
      </c>
      <c r="G113" s="180">
        <f t="shared" si="47"/>
        <v>0</v>
      </c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3"/>
      <c r="T113" s="191"/>
      <c r="U113" s="192"/>
      <c r="V113" s="193"/>
      <c r="W113" s="192"/>
      <c r="X113" s="193"/>
      <c r="Y113" s="194"/>
      <c r="Z113" s="182">
        <f t="shared" si="48"/>
        <v>0</v>
      </c>
      <c r="AB113" s="176">
        <f t="shared" si="49"/>
        <v>0</v>
      </c>
      <c r="AC113" s="176">
        <f t="shared" si="50"/>
        <v>0</v>
      </c>
      <c r="AD113" s="176">
        <f t="shared" si="51"/>
        <v>0</v>
      </c>
      <c r="AE113" s="176">
        <f t="shared" si="52"/>
        <v>0</v>
      </c>
      <c r="AF113" s="176">
        <f t="shared" si="53"/>
        <v>0</v>
      </c>
      <c r="AG113" s="176">
        <f t="shared" si="54"/>
        <v>0</v>
      </c>
      <c r="AH113" s="176">
        <f t="shared" si="55"/>
        <v>0</v>
      </c>
      <c r="AI113" s="176">
        <f t="shared" si="56"/>
        <v>0</v>
      </c>
      <c r="AJ113" s="176">
        <f t="shared" si="57"/>
        <v>0</v>
      </c>
      <c r="AK113" s="176">
        <f t="shared" si="58"/>
        <v>0</v>
      </c>
      <c r="AL113" s="176">
        <f t="shared" si="59"/>
        <v>0</v>
      </c>
      <c r="AM113" s="176">
        <f t="shared" si="60"/>
        <v>0</v>
      </c>
      <c r="AN113" s="176">
        <f t="shared" si="61"/>
        <v>0</v>
      </c>
      <c r="AO113" s="176">
        <f t="shared" si="62"/>
        <v>0</v>
      </c>
      <c r="AP113" s="176">
        <f t="shared" si="63"/>
        <v>0</v>
      </c>
      <c r="AR113" s="176">
        <f t="shared" si="64"/>
        <v>0</v>
      </c>
      <c r="AS113" s="176">
        <f t="shared" si="65"/>
        <v>0</v>
      </c>
      <c r="AT113" s="176">
        <f t="shared" si="66"/>
        <v>0</v>
      </c>
      <c r="AU113" s="176">
        <f t="shared" si="67"/>
        <v>0</v>
      </c>
      <c r="AV113" s="176">
        <f t="shared" si="68"/>
        <v>0</v>
      </c>
      <c r="AW113" s="176">
        <f t="shared" si="69"/>
        <v>0</v>
      </c>
      <c r="AX113" s="176">
        <f t="shared" si="70"/>
        <v>0</v>
      </c>
      <c r="AY113" s="176">
        <f t="shared" si="71"/>
        <v>0</v>
      </c>
      <c r="AZ113" s="176">
        <f t="shared" si="72"/>
        <v>0</v>
      </c>
      <c r="BA113" s="176">
        <f t="shared" si="73"/>
        <v>0</v>
      </c>
      <c r="BB113" s="176">
        <f t="shared" si="74"/>
        <v>0</v>
      </c>
      <c r="BC113" s="176">
        <f t="shared" si="75"/>
        <v>0</v>
      </c>
      <c r="BD113" s="176">
        <f t="shared" si="76"/>
        <v>0</v>
      </c>
      <c r="BE113" s="176">
        <f t="shared" si="77"/>
        <v>0</v>
      </c>
      <c r="BF113" s="176">
        <f t="shared" si="78"/>
        <v>0</v>
      </c>
    </row>
    <row r="114" spans="1:58" ht="21.75" customHeight="1" x14ac:dyDescent="0.15">
      <c r="A114" s="176">
        <f>IF(G114=3,MAX($A$14:A113)+1,0)</f>
        <v>0</v>
      </c>
      <c r="B114" s="22"/>
      <c r="C114" s="16"/>
      <c r="D114" s="10"/>
      <c r="E114" s="11"/>
      <c r="F114" s="179">
        <f t="shared" si="46"/>
        <v>0</v>
      </c>
      <c r="G114" s="180">
        <f t="shared" si="47"/>
        <v>0</v>
      </c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3"/>
      <c r="T114" s="191"/>
      <c r="U114" s="192"/>
      <c r="V114" s="193"/>
      <c r="W114" s="192"/>
      <c r="X114" s="193"/>
      <c r="Y114" s="194"/>
      <c r="Z114" s="182">
        <f t="shared" si="48"/>
        <v>0</v>
      </c>
      <c r="AB114" s="176">
        <f t="shared" si="49"/>
        <v>0</v>
      </c>
      <c r="AC114" s="176">
        <f t="shared" si="50"/>
        <v>0</v>
      </c>
      <c r="AD114" s="176">
        <f t="shared" si="51"/>
        <v>0</v>
      </c>
      <c r="AE114" s="176">
        <f t="shared" si="52"/>
        <v>0</v>
      </c>
      <c r="AF114" s="176">
        <f t="shared" si="53"/>
        <v>0</v>
      </c>
      <c r="AG114" s="176">
        <f t="shared" si="54"/>
        <v>0</v>
      </c>
      <c r="AH114" s="176">
        <f t="shared" si="55"/>
        <v>0</v>
      </c>
      <c r="AI114" s="176">
        <f t="shared" si="56"/>
        <v>0</v>
      </c>
      <c r="AJ114" s="176">
        <f t="shared" si="57"/>
        <v>0</v>
      </c>
      <c r="AK114" s="176">
        <f t="shared" si="58"/>
        <v>0</v>
      </c>
      <c r="AL114" s="176">
        <f t="shared" si="59"/>
        <v>0</v>
      </c>
      <c r="AM114" s="176">
        <f t="shared" si="60"/>
        <v>0</v>
      </c>
      <c r="AN114" s="176">
        <f t="shared" si="61"/>
        <v>0</v>
      </c>
      <c r="AO114" s="176">
        <f t="shared" si="62"/>
        <v>0</v>
      </c>
      <c r="AP114" s="176">
        <f t="shared" si="63"/>
        <v>0</v>
      </c>
      <c r="AR114" s="176">
        <f t="shared" si="64"/>
        <v>0</v>
      </c>
      <c r="AS114" s="176">
        <f t="shared" si="65"/>
        <v>0</v>
      </c>
      <c r="AT114" s="176">
        <f t="shared" si="66"/>
        <v>0</v>
      </c>
      <c r="AU114" s="176">
        <f t="shared" si="67"/>
        <v>0</v>
      </c>
      <c r="AV114" s="176">
        <f t="shared" si="68"/>
        <v>0</v>
      </c>
      <c r="AW114" s="176">
        <f t="shared" si="69"/>
        <v>0</v>
      </c>
      <c r="AX114" s="176">
        <f t="shared" si="70"/>
        <v>0</v>
      </c>
      <c r="AY114" s="176">
        <f t="shared" si="71"/>
        <v>0</v>
      </c>
      <c r="AZ114" s="176">
        <f t="shared" si="72"/>
        <v>0</v>
      </c>
      <c r="BA114" s="176">
        <f t="shared" si="73"/>
        <v>0</v>
      </c>
      <c r="BB114" s="176">
        <f t="shared" si="74"/>
        <v>0</v>
      </c>
      <c r="BC114" s="176">
        <f t="shared" si="75"/>
        <v>0</v>
      </c>
      <c r="BD114" s="176">
        <f t="shared" si="76"/>
        <v>0</v>
      </c>
      <c r="BE114" s="176">
        <f t="shared" si="77"/>
        <v>0</v>
      </c>
      <c r="BF114" s="176">
        <f t="shared" si="78"/>
        <v>0</v>
      </c>
    </row>
    <row r="115" spans="1:58" ht="21.75" customHeight="1" x14ac:dyDescent="0.15">
      <c r="A115" s="176">
        <f>IF(G115=3,MAX($A$14:A114)+1,0)</f>
        <v>0</v>
      </c>
      <c r="B115" s="22"/>
      <c r="C115" s="16"/>
      <c r="D115" s="10"/>
      <c r="E115" s="11"/>
      <c r="F115" s="179">
        <f t="shared" si="46"/>
        <v>0</v>
      </c>
      <c r="G115" s="180">
        <f t="shared" si="47"/>
        <v>0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3"/>
      <c r="T115" s="191"/>
      <c r="U115" s="192"/>
      <c r="V115" s="193"/>
      <c r="W115" s="192"/>
      <c r="X115" s="193"/>
      <c r="Y115" s="194"/>
      <c r="Z115" s="182">
        <f t="shared" si="48"/>
        <v>0</v>
      </c>
      <c r="AB115" s="176">
        <f t="shared" si="49"/>
        <v>0</v>
      </c>
      <c r="AC115" s="176">
        <f t="shared" si="50"/>
        <v>0</v>
      </c>
      <c r="AD115" s="176">
        <f t="shared" si="51"/>
        <v>0</v>
      </c>
      <c r="AE115" s="176">
        <f t="shared" si="52"/>
        <v>0</v>
      </c>
      <c r="AF115" s="176">
        <f t="shared" si="53"/>
        <v>0</v>
      </c>
      <c r="AG115" s="176">
        <f t="shared" si="54"/>
        <v>0</v>
      </c>
      <c r="AH115" s="176">
        <f t="shared" si="55"/>
        <v>0</v>
      </c>
      <c r="AI115" s="176">
        <f t="shared" si="56"/>
        <v>0</v>
      </c>
      <c r="AJ115" s="176">
        <f t="shared" si="57"/>
        <v>0</v>
      </c>
      <c r="AK115" s="176">
        <f t="shared" si="58"/>
        <v>0</v>
      </c>
      <c r="AL115" s="176">
        <f t="shared" si="59"/>
        <v>0</v>
      </c>
      <c r="AM115" s="176">
        <f t="shared" si="60"/>
        <v>0</v>
      </c>
      <c r="AN115" s="176">
        <f t="shared" si="61"/>
        <v>0</v>
      </c>
      <c r="AO115" s="176">
        <f t="shared" si="62"/>
        <v>0</v>
      </c>
      <c r="AP115" s="176">
        <f t="shared" si="63"/>
        <v>0</v>
      </c>
      <c r="AR115" s="176">
        <f t="shared" si="64"/>
        <v>0</v>
      </c>
      <c r="AS115" s="176">
        <f t="shared" si="65"/>
        <v>0</v>
      </c>
      <c r="AT115" s="176">
        <f t="shared" si="66"/>
        <v>0</v>
      </c>
      <c r="AU115" s="176">
        <f t="shared" si="67"/>
        <v>0</v>
      </c>
      <c r="AV115" s="176">
        <f t="shared" si="68"/>
        <v>0</v>
      </c>
      <c r="AW115" s="176">
        <f t="shared" si="69"/>
        <v>0</v>
      </c>
      <c r="AX115" s="176">
        <f t="shared" si="70"/>
        <v>0</v>
      </c>
      <c r="AY115" s="176">
        <f t="shared" si="71"/>
        <v>0</v>
      </c>
      <c r="AZ115" s="176">
        <f t="shared" si="72"/>
        <v>0</v>
      </c>
      <c r="BA115" s="176">
        <f t="shared" si="73"/>
        <v>0</v>
      </c>
      <c r="BB115" s="176">
        <f t="shared" si="74"/>
        <v>0</v>
      </c>
      <c r="BC115" s="176">
        <f t="shared" si="75"/>
        <v>0</v>
      </c>
      <c r="BD115" s="176">
        <f t="shared" si="76"/>
        <v>0</v>
      </c>
      <c r="BE115" s="176">
        <f t="shared" si="77"/>
        <v>0</v>
      </c>
      <c r="BF115" s="176">
        <f t="shared" si="78"/>
        <v>0</v>
      </c>
    </row>
    <row r="116" spans="1:58" s="162" customFormat="1" ht="21.75" customHeight="1" x14ac:dyDescent="0.15">
      <c r="A116" s="176">
        <f>IF(G116=3,MAX($A$14:A115)+1,0)</f>
        <v>0</v>
      </c>
      <c r="B116" s="21"/>
      <c r="C116" s="5"/>
      <c r="D116" s="6"/>
      <c r="E116" s="7"/>
      <c r="F116" s="177">
        <f t="shared" si="46"/>
        <v>0</v>
      </c>
      <c r="G116" s="178">
        <f t="shared" si="47"/>
        <v>0</v>
      </c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9"/>
      <c r="T116" s="187"/>
      <c r="U116" s="188"/>
      <c r="V116" s="189"/>
      <c r="W116" s="188"/>
      <c r="X116" s="189"/>
      <c r="Y116" s="190"/>
      <c r="Z116" s="181">
        <f t="shared" si="48"/>
        <v>0</v>
      </c>
      <c r="AB116" s="175">
        <f t="shared" si="49"/>
        <v>0</v>
      </c>
      <c r="AC116" s="175">
        <f t="shared" si="50"/>
        <v>0</v>
      </c>
      <c r="AD116" s="175">
        <f t="shared" si="51"/>
        <v>0</v>
      </c>
      <c r="AE116" s="175">
        <f t="shared" si="52"/>
        <v>0</v>
      </c>
      <c r="AF116" s="175">
        <f t="shared" si="53"/>
        <v>0</v>
      </c>
      <c r="AG116" s="175">
        <f t="shared" si="54"/>
        <v>0</v>
      </c>
      <c r="AH116" s="175">
        <f t="shared" si="55"/>
        <v>0</v>
      </c>
      <c r="AI116" s="175">
        <f t="shared" si="56"/>
        <v>0</v>
      </c>
      <c r="AJ116" s="175">
        <f t="shared" si="57"/>
        <v>0</v>
      </c>
      <c r="AK116" s="175">
        <f t="shared" si="58"/>
        <v>0</v>
      </c>
      <c r="AL116" s="175">
        <f t="shared" si="59"/>
        <v>0</v>
      </c>
      <c r="AM116" s="175">
        <f t="shared" si="60"/>
        <v>0</v>
      </c>
      <c r="AN116" s="175">
        <f t="shared" si="61"/>
        <v>0</v>
      </c>
      <c r="AO116" s="175">
        <f t="shared" si="62"/>
        <v>0</v>
      </c>
      <c r="AP116" s="175">
        <f t="shared" si="63"/>
        <v>0</v>
      </c>
      <c r="AR116" s="175">
        <f t="shared" si="64"/>
        <v>0</v>
      </c>
      <c r="AS116" s="175">
        <f t="shared" si="65"/>
        <v>0</v>
      </c>
      <c r="AT116" s="175">
        <f t="shared" si="66"/>
        <v>0</v>
      </c>
      <c r="AU116" s="175">
        <f t="shared" si="67"/>
        <v>0</v>
      </c>
      <c r="AV116" s="175">
        <f t="shared" si="68"/>
        <v>0</v>
      </c>
      <c r="AW116" s="175">
        <f t="shared" si="69"/>
        <v>0</v>
      </c>
      <c r="AX116" s="175">
        <f t="shared" si="70"/>
        <v>0</v>
      </c>
      <c r="AY116" s="175">
        <f t="shared" si="71"/>
        <v>0</v>
      </c>
      <c r="AZ116" s="175">
        <f t="shared" si="72"/>
        <v>0</v>
      </c>
      <c r="BA116" s="175">
        <f t="shared" si="73"/>
        <v>0</v>
      </c>
      <c r="BB116" s="175">
        <f t="shared" si="74"/>
        <v>0</v>
      </c>
      <c r="BC116" s="175">
        <f t="shared" si="75"/>
        <v>0</v>
      </c>
      <c r="BD116" s="175">
        <f t="shared" si="76"/>
        <v>0</v>
      </c>
      <c r="BE116" s="175">
        <f t="shared" si="77"/>
        <v>0</v>
      </c>
      <c r="BF116" s="175">
        <f t="shared" si="78"/>
        <v>0</v>
      </c>
    </row>
    <row r="117" spans="1:58" s="162" customFormat="1" ht="21.75" customHeight="1" x14ac:dyDescent="0.15">
      <c r="A117" s="176">
        <f>IF(G117=3,MAX($A$14:A116)+1,0)</f>
        <v>0</v>
      </c>
      <c r="B117" s="21"/>
      <c r="C117" s="5"/>
      <c r="D117" s="6"/>
      <c r="E117" s="7"/>
      <c r="F117" s="177">
        <f t="shared" si="46"/>
        <v>0</v>
      </c>
      <c r="G117" s="178">
        <f t="shared" si="47"/>
        <v>0</v>
      </c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9"/>
      <c r="T117" s="187"/>
      <c r="U117" s="188"/>
      <c r="V117" s="189"/>
      <c r="W117" s="188"/>
      <c r="X117" s="189"/>
      <c r="Y117" s="190"/>
      <c r="Z117" s="181">
        <f t="shared" si="48"/>
        <v>0</v>
      </c>
      <c r="AB117" s="175">
        <f t="shared" si="49"/>
        <v>0</v>
      </c>
      <c r="AC117" s="175">
        <f t="shared" si="50"/>
        <v>0</v>
      </c>
      <c r="AD117" s="175">
        <f t="shared" si="51"/>
        <v>0</v>
      </c>
      <c r="AE117" s="175">
        <f t="shared" si="52"/>
        <v>0</v>
      </c>
      <c r="AF117" s="175">
        <f t="shared" si="53"/>
        <v>0</v>
      </c>
      <c r="AG117" s="175">
        <f t="shared" si="54"/>
        <v>0</v>
      </c>
      <c r="AH117" s="175">
        <f t="shared" si="55"/>
        <v>0</v>
      </c>
      <c r="AI117" s="175">
        <f t="shared" si="56"/>
        <v>0</v>
      </c>
      <c r="AJ117" s="175">
        <f t="shared" si="57"/>
        <v>0</v>
      </c>
      <c r="AK117" s="175">
        <f t="shared" si="58"/>
        <v>0</v>
      </c>
      <c r="AL117" s="175">
        <f t="shared" si="59"/>
        <v>0</v>
      </c>
      <c r="AM117" s="175">
        <f t="shared" si="60"/>
        <v>0</v>
      </c>
      <c r="AN117" s="175">
        <f t="shared" si="61"/>
        <v>0</v>
      </c>
      <c r="AO117" s="175">
        <f t="shared" si="62"/>
        <v>0</v>
      </c>
      <c r="AP117" s="175">
        <f t="shared" si="63"/>
        <v>0</v>
      </c>
      <c r="AR117" s="175">
        <f t="shared" si="64"/>
        <v>0</v>
      </c>
      <c r="AS117" s="175">
        <f t="shared" si="65"/>
        <v>0</v>
      </c>
      <c r="AT117" s="175">
        <f t="shared" si="66"/>
        <v>0</v>
      </c>
      <c r="AU117" s="175">
        <f t="shared" si="67"/>
        <v>0</v>
      </c>
      <c r="AV117" s="175">
        <f t="shared" si="68"/>
        <v>0</v>
      </c>
      <c r="AW117" s="175">
        <f t="shared" si="69"/>
        <v>0</v>
      </c>
      <c r="AX117" s="175">
        <f t="shared" si="70"/>
        <v>0</v>
      </c>
      <c r="AY117" s="175">
        <f t="shared" si="71"/>
        <v>0</v>
      </c>
      <c r="AZ117" s="175">
        <f t="shared" si="72"/>
        <v>0</v>
      </c>
      <c r="BA117" s="175">
        <f t="shared" si="73"/>
        <v>0</v>
      </c>
      <c r="BB117" s="175">
        <f t="shared" si="74"/>
        <v>0</v>
      </c>
      <c r="BC117" s="175">
        <f t="shared" si="75"/>
        <v>0</v>
      </c>
      <c r="BD117" s="175">
        <f t="shared" si="76"/>
        <v>0</v>
      </c>
      <c r="BE117" s="175">
        <f t="shared" si="77"/>
        <v>0</v>
      </c>
      <c r="BF117" s="175">
        <f t="shared" si="78"/>
        <v>0</v>
      </c>
    </row>
    <row r="118" spans="1:58" s="162" customFormat="1" ht="21.75" customHeight="1" x14ac:dyDescent="0.15">
      <c r="A118" s="176">
        <f>IF(G118=3,MAX($A$14:A117)+1,0)</f>
        <v>0</v>
      </c>
      <c r="B118" s="21"/>
      <c r="C118" s="5"/>
      <c r="D118" s="6"/>
      <c r="E118" s="7"/>
      <c r="F118" s="177">
        <f t="shared" si="46"/>
        <v>0</v>
      </c>
      <c r="G118" s="178">
        <f t="shared" si="47"/>
        <v>0</v>
      </c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9"/>
      <c r="T118" s="187"/>
      <c r="U118" s="188"/>
      <c r="V118" s="189"/>
      <c r="W118" s="188"/>
      <c r="X118" s="189"/>
      <c r="Y118" s="190"/>
      <c r="Z118" s="181">
        <f t="shared" si="48"/>
        <v>0</v>
      </c>
      <c r="AB118" s="175">
        <f t="shared" si="49"/>
        <v>0</v>
      </c>
      <c r="AC118" s="175">
        <f t="shared" si="50"/>
        <v>0</v>
      </c>
      <c r="AD118" s="175">
        <f t="shared" si="51"/>
        <v>0</v>
      </c>
      <c r="AE118" s="175">
        <f t="shared" si="52"/>
        <v>0</v>
      </c>
      <c r="AF118" s="175">
        <f t="shared" si="53"/>
        <v>0</v>
      </c>
      <c r="AG118" s="175">
        <f t="shared" si="54"/>
        <v>0</v>
      </c>
      <c r="AH118" s="175">
        <f t="shared" si="55"/>
        <v>0</v>
      </c>
      <c r="AI118" s="175">
        <f t="shared" si="56"/>
        <v>0</v>
      </c>
      <c r="AJ118" s="175">
        <f t="shared" si="57"/>
        <v>0</v>
      </c>
      <c r="AK118" s="175">
        <f t="shared" si="58"/>
        <v>0</v>
      </c>
      <c r="AL118" s="175">
        <f t="shared" si="59"/>
        <v>0</v>
      </c>
      <c r="AM118" s="175">
        <f t="shared" si="60"/>
        <v>0</v>
      </c>
      <c r="AN118" s="175">
        <f t="shared" si="61"/>
        <v>0</v>
      </c>
      <c r="AO118" s="175">
        <f t="shared" si="62"/>
        <v>0</v>
      </c>
      <c r="AP118" s="175">
        <f t="shared" si="63"/>
        <v>0</v>
      </c>
      <c r="AR118" s="175">
        <f t="shared" si="64"/>
        <v>0</v>
      </c>
      <c r="AS118" s="175">
        <f t="shared" si="65"/>
        <v>0</v>
      </c>
      <c r="AT118" s="175">
        <f t="shared" si="66"/>
        <v>0</v>
      </c>
      <c r="AU118" s="175">
        <f t="shared" si="67"/>
        <v>0</v>
      </c>
      <c r="AV118" s="175">
        <f t="shared" si="68"/>
        <v>0</v>
      </c>
      <c r="AW118" s="175">
        <f t="shared" si="69"/>
        <v>0</v>
      </c>
      <c r="AX118" s="175">
        <f t="shared" si="70"/>
        <v>0</v>
      </c>
      <c r="AY118" s="175">
        <f t="shared" si="71"/>
        <v>0</v>
      </c>
      <c r="AZ118" s="175">
        <f t="shared" si="72"/>
        <v>0</v>
      </c>
      <c r="BA118" s="175">
        <f t="shared" si="73"/>
        <v>0</v>
      </c>
      <c r="BB118" s="175">
        <f t="shared" si="74"/>
        <v>0</v>
      </c>
      <c r="BC118" s="175">
        <f t="shared" si="75"/>
        <v>0</v>
      </c>
      <c r="BD118" s="175">
        <f t="shared" si="76"/>
        <v>0</v>
      </c>
      <c r="BE118" s="175">
        <f t="shared" si="77"/>
        <v>0</v>
      </c>
      <c r="BF118" s="175">
        <f t="shared" si="78"/>
        <v>0</v>
      </c>
    </row>
    <row r="119" spans="1:58" s="162" customFormat="1" ht="21.75" customHeight="1" x14ac:dyDescent="0.15">
      <c r="A119" s="176">
        <f>IF(G119=3,MAX($A$14:A118)+1,0)</f>
        <v>0</v>
      </c>
      <c r="B119" s="21"/>
      <c r="C119" s="5"/>
      <c r="D119" s="6"/>
      <c r="E119" s="7"/>
      <c r="F119" s="177">
        <f t="shared" si="46"/>
        <v>0</v>
      </c>
      <c r="G119" s="178">
        <f t="shared" si="47"/>
        <v>0</v>
      </c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9"/>
      <c r="T119" s="187"/>
      <c r="U119" s="188"/>
      <c r="V119" s="189"/>
      <c r="W119" s="188"/>
      <c r="X119" s="189"/>
      <c r="Y119" s="190"/>
      <c r="Z119" s="181">
        <f t="shared" si="48"/>
        <v>0</v>
      </c>
      <c r="AB119" s="175">
        <f t="shared" si="49"/>
        <v>0</v>
      </c>
      <c r="AC119" s="175">
        <f t="shared" si="50"/>
        <v>0</v>
      </c>
      <c r="AD119" s="175">
        <f t="shared" si="51"/>
        <v>0</v>
      </c>
      <c r="AE119" s="175">
        <f t="shared" si="52"/>
        <v>0</v>
      </c>
      <c r="AF119" s="175">
        <f t="shared" si="53"/>
        <v>0</v>
      </c>
      <c r="AG119" s="175">
        <f t="shared" si="54"/>
        <v>0</v>
      </c>
      <c r="AH119" s="175">
        <f t="shared" si="55"/>
        <v>0</v>
      </c>
      <c r="AI119" s="175">
        <f t="shared" si="56"/>
        <v>0</v>
      </c>
      <c r="AJ119" s="175">
        <f t="shared" si="57"/>
        <v>0</v>
      </c>
      <c r="AK119" s="175">
        <f t="shared" si="58"/>
        <v>0</v>
      </c>
      <c r="AL119" s="175">
        <f t="shared" si="59"/>
        <v>0</v>
      </c>
      <c r="AM119" s="175">
        <f t="shared" si="60"/>
        <v>0</v>
      </c>
      <c r="AN119" s="175">
        <f t="shared" si="61"/>
        <v>0</v>
      </c>
      <c r="AO119" s="175">
        <f t="shared" si="62"/>
        <v>0</v>
      </c>
      <c r="AP119" s="175">
        <f t="shared" si="63"/>
        <v>0</v>
      </c>
      <c r="AR119" s="175">
        <f t="shared" si="64"/>
        <v>0</v>
      </c>
      <c r="AS119" s="175">
        <f t="shared" si="65"/>
        <v>0</v>
      </c>
      <c r="AT119" s="175">
        <f t="shared" si="66"/>
        <v>0</v>
      </c>
      <c r="AU119" s="175">
        <f t="shared" si="67"/>
        <v>0</v>
      </c>
      <c r="AV119" s="175">
        <f t="shared" si="68"/>
        <v>0</v>
      </c>
      <c r="AW119" s="175">
        <f t="shared" si="69"/>
        <v>0</v>
      </c>
      <c r="AX119" s="175">
        <f t="shared" si="70"/>
        <v>0</v>
      </c>
      <c r="AY119" s="175">
        <f t="shared" si="71"/>
        <v>0</v>
      </c>
      <c r="AZ119" s="175">
        <f t="shared" si="72"/>
        <v>0</v>
      </c>
      <c r="BA119" s="175">
        <f t="shared" si="73"/>
        <v>0</v>
      </c>
      <c r="BB119" s="175">
        <f t="shared" si="74"/>
        <v>0</v>
      </c>
      <c r="BC119" s="175">
        <f t="shared" si="75"/>
        <v>0</v>
      </c>
      <c r="BD119" s="175">
        <f t="shared" si="76"/>
        <v>0</v>
      </c>
      <c r="BE119" s="175">
        <f t="shared" si="77"/>
        <v>0</v>
      </c>
      <c r="BF119" s="175">
        <f t="shared" si="78"/>
        <v>0</v>
      </c>
    </row>
    <row r="120" spans="1:58" s="162" customFormat="1" ht="21.75" customHeight="1" x14ac:dyDescent="0.15">
      <c r="A120" s="176">
        <f>IF(G120=3,MAX($A$14:A119)+1,0)</f>
        <v>0</v>
      </c>
      <c r="B120" s="21"/>
      <c r="C120" s="5"/>
      <c r="D120" s="6"/>
      <c r="E120" s="7"/>
      <c r="F120" s="177">
        <f t="shared" si="46"/>
        <v>0</v>
      </c>
      <c r="G120" s="178">
        <f t="shared" si="47"/>
        <v>0</v>
      </c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9"/>
      <c r="T120" s="187"/>
      <c r="U120" s="188"/>
      <c r="V120" s="189"/>
      <c r="W120" s="188"/>
      <c r="X120" s="189"/>
      <c r="Y120" s="190"/>
      <c r="Z120" s="181">
        <f t="shared" si="48"/>
        <v>0</v>
      </c>
      <c r="AB120" s="175">
        <f t="shared" si="49"/>
        <v>0</v>
      </c>
      <c r="AC120" s="175">
        <f t="shared" si="50"/>
        <v>0</v>
      </c>
      <c r="AD120" s="175">
        <f t="shared" si="51"/>
        <v>0</v>
      </c>
      <c r="AE120" s="175">
        <f t="shared" si="52"/>
        <v>0</v>
      </c>
      <c r="AF120" s="175">
        <f t="shared" si="53"/>
        <v>0</v>
      </c>
      <c r="AG120" s="175">
        <f t="shared" si="54"/>
        <v>0</v>
      </c>
      <c r="AH120" s="175">
        <f t="shared" si="55"/>
        <v>0</v>
      </c>
      <c r="AI120" s="175">
        <f t="shared" si="56"/>
        <v>0</v>
      </c>
      <c r="AJ120" s="175">
        <f t="shared" si="57"/>
        <v>0</v>
      </c>
      <c r="AK120" s="175">
        <f t="shared" si="58"/>
        <v>0</v>
      </c>
      <c r="AL120" s="175">
        <f t="shared" si="59"/>
        <v>0</v>
      </c>
      <c r="AM120" s="175">
        <f t="shared" si="60"/>
        <v>0</v>
      </c>
      <c r="AN120" s="175">
        <f t="shared" si="61"/>
        <v>0</v>
      </c>
      <c r="AO120" s="175">
        <f t="shared" si="62"/>
        <v>0</v>
      </c>
      <c r="AP120" s="175">
        <f t="shared" si="63"/>
        <v>0</v>
      </c>
      <c r="AR120" s="175">
        <f t="shared" si="64"/>
        <v>0</v>
      </c>
      <c r="AS120" s="175">
        <f t="shared" si="65"/>
        <v>0</v>
      </c>
      <c r="AT120" s="175">
        <f t="shared" si="66"/>
        <v>0</v>
      </c>
      <c r="AU120" s="175">
        <f t="shared" si="67"/>
        <v>0</v>
      </c>
      <c r="AV120" s="175">
        <f t="shared" si="68"/>
        <v>0</v>
      </c>
      <c r="AW120" s="175">
        <f t="shared" si="69"/>
        <v>0</v>
      </c>
      <c r="AX120" s="175">
        <f t="shared" si="70"/>
        <v>0</v>
      </c>
      <c r="AY120" s="175">
        <f t="shared" si="71"/>
        <v>0</v>
      </c>
      <c r="AZ120" s="175">
        <f t="shared" si="72"/>
        <v>0</v>
      </c>
      <c r="BA120" s="175">
        <f t="shared" si="73"/>
        <v>0</v>
      </c>
      <c r="BB120" s="175">
        <f t="shared" si="74"/>
        <v>0</v>
      </c>
      <c r="BC120" s="175">
        <f t="shared" si="75"/>
        <v>0</v>
      </c>
      <c r="BD120" s="175">
        <f t="shared" si="76"/>
        <v>0</v>
      </c>
      <c r="BE120" s="175">
        <f t="shared" si="77"/>
        <v>0</v>
      </c>
      <c r="BF120" s="175">
        <f t="shared" si="78"/>
        <v>0</v>
      </c>
    </row>
    <row r="121" spans="1:58" s="162" customFormat="1" ht="21.75" customHeight="1" x14ac:dyDescent="0.15">
      <c r="A121" s="176">
        <f>IF(G121=3,MAX($A$14:A120)+1,0)</f>
        <v>0</v>
      </c>
      <c r="B121" s="21"/>
      <c r="C121" s="5"/>
      <c r="D121" s="6"/>
      <c r="E121" s="7"/>
      <c r="F121" s="177">
        <f t="shared" si="46"/>
        <v>0</v>
      </c>
      <c r="G121" s="178">
        <f t="shared" si="47"/>
        <v>0</v>
      </c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9"/>
      <c r="T121" s="187"/>
      <c r="U121" s="188"/>
      <c r="V121" s="189"/>
      <c r="W121" s="188"/>
      <c r="X121" s="189"/>
      <c r="Y121" s="190"/>
      <c r="Z121" s="181">
        <f t="shared" si="48"/>
        <v>0</v>
      </c>
      <c r="AB121" s="175">
        <f t="shared" si="49"/>
        <v>0</v>
      </c>
      <c r="AC121" s="175">
        <f t="shared" si="50"/>
        <v>0</v>
      </c>
      <c r="AD121" s="175">
        <f t="shared" si="51"/>
        <v>0</v>
      </c>
      <c r="AE121" s="175">
        <f t="shared" si="52"/>
        <v>0</v>
      </c>
      <c r="AF121" s="175">
        <f t="shared" si="53"/>
        <v>0</v>
      </c>
      <c r="AG121" s="175">
        <f t="shared" si="54"/>
        <v>0</v>
      </c>
      <c r="AH121" s="175">
        <f t="shared" si="55"/>
        <v>0</v>
      </c>
      <c r="AI121" s="175">
        <f t="shared" si="56"/>
        <v>0</v>
      </c>
      <c r="AJ121" s="175">
        <f t="shared" si="57"/>
        <v>0</v>
      </c>
      <c r="AK121" s="175">
        <f t="shared" si="58"/>
        <v>0</v>
      </c>
      <c r="AL121" s="175">
        <f t="shared" si="59"/>
        <v>0</v>
      </c>
      <c r="AM121" s="175">
        <f t="shared" si="60"/>
        <v>0</v>
      </c>
      <c r="AN121" s="175">
        <f t="shared" si="61"/>
        <v>0</v>
      </c>
      <c r="AO121" s="175">
        <f t="shared" si="62"/>
        <v>0</v>
      </c>
      <c r="AP121" s="175">
        <f t="shared" si="63"/>
        <v>0</v>
      </c>
      <c r="AR121" s="175">
        <f t="shared" si="64"/>
        <v>0</v>
      </c>
      <c r="AS121" s="175">
        <f t="shared" si="65"/>
        <v>0</v>
      </c>
      <c r="AT121" s="175">
        <f t="shared" si="66"/>
        <v>0</v>
      </c>
      <c r="AU121" s="175">
        <f t="shared" si="67"/>
        <v>0</v>
      </c>
      <c r="AV121" s="175">
        <f t="shared" si="68"/>
        <v>0</v>
      </c>
      <c r="AW121" s="175">
        <f t="shared" si="69"/>
        <v>0</v>
      </c>
      <c r="AX121" s="175">
        <f t="shared" si="70"/>
        <v>0</v>
      </c>
      <c r="AY121" s="175">
        <f t="shared" si="71"/>
        <v>0</v>
      </c>
      <c r="AZ121" s="175">
        <f t="shared" si="72"/>
        <v>0</v>
      </c>
      <c r="BA121" s="175">
        <f t="shared" si="73"/>
        <v>0</v>
      </c>
      <c r="BB121" s="175">
        <f t="shared" si="74"/>
        <v>0</v>
      </c>
      <c r="BC121" s="175">
        <f t="shared" si="75"/>
        <v>0</v>
      </c>
      <c r="BD121" s="175">
        <f t="shared" si="76"/>
        <v>0</v>
      </c>
      <c r="BE121" s="175">
        <f t="shared" si="77"/>
        <v>0</v>
      </c>
      <c r="BF121" s="175">
        <f t="shared" si="78"/>
        <v>0</v>
      </c>
    </row>
    <row r="122" spans="1:58" s="162" customFormat="1" ht="21.75" customHeight="1" x14ac:dyDescent="0.15">
      <c r="A122" s="176">
        <f>IF(G122=3,MAX($A$14:A121)+1,0)</f>
        <v>0</v>
      </c>
      <c r="B122" s="21"/>
      <c r="C122" s="5"/>
      <c r="D122" s="6"/>
      <c r="E122" s="7"/>
      <c r="F122" s="177">
        <f t="shared" si="46"/>
        <v>0</v>
      </c>
      <c r="G122" s="178">
        <f t="shared" si="47"/>
        <v>0</v>
      </c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9"/>
      <c r="T122" s="187"/>
      <c r="U122" s="188"/>
      <c r="V122" s="189"/>
      <c r="W122" s="188"/>
      <c r="X122" s="189"/>
      <c r="Y122" s="190"/>
      <c r="Z122" s="181">
        <f t="shared" si="48"/>
        <v>0</v>
      </c>
      <c r="AB122" s="175">
        <f t="shared" si="49"/>
        <v>0</v>
      </c>
      <c r="AC122" s="175">
        <f t="shared" si="50"/>
        <v>0</v>
      </c>
      <c r="AD122" s="175">
        <f t="shared" si="51"/>
        <v>0</v>
      </c>
      <c r="AE122" s="175">
        <f t="shared" si="52"/>
        <v>0</v>
      </c>
      <c r="AF122" s="175">
        <f t="shared" si="53"/>
        <v>0</v>
      </c>
      <c r="AG122" s="175">
        <f t="shared" si="54"/>
        <v>0</v>
      </c>
      <c r="AH122" s="175">
        <f t="shared" si="55"/>
        <v>0</v>
      </c>
      <c r="AI122" s="175">
        <f t="shared" si="56"/>
        <v>0</v>
      </c>
      <c r="AJ122" s="175">
        <f t="shared" si="57"/>
        <v>0</v>
      </c>
      <c r="AK122" s="175">
        <f t="shared" si="58"/>
        <v>0</v>
      </c>
      <c r="AL122" s="175">
        <f t="shared" si="59"/>
        <v>0</v>
      </c>
      <c r="AM122" s="175">
        <f t="shared" si="60"/>
        <v>0</v>
      </c>
      <c r="AN122" s="175">
        <f t="shared" si="61"/>
        <v>0</v>
      </c>
      <c r="AO122" s="175">
        <f t="shared" si="62"/>
        <v>0</v>
      </c>
      <c r="AP122" s="175">
        <f t="shared" si="63"/>
        <v>0</v>
      </c>
      <c r="AR122" s="175">
        <f t="shared" si="64"/>
        <v>0</v>
      </c>
      <c r="AS122" s="175">
        <f t="shared" si="65"/>
        <v>0</v>
      </c>
      <c r="AT122" s="175">
        <f t="shared" si="66"/>
        <v>0</v>
      </c>
      <c r="AU122" s="175">
        <f t="shared" si="67"/>
        <v>0</v>
      </c>
      <c r="AV122" s="175">
        <f t="shared" si="68"/>
        <v>0</v>
      </c>
      <c r="AW122" s="175">
        <f t="shared" si="69"/>
        <v>0</v>
      </c>
      <c r="AX122" s="175">
        <f t="shared" si="70"/>
        <v>0</v>
      </c>
      <c r="AY122" s="175">
        <f t="shared" si="71"/>
        <v>0</v>
      </c>
      <c r="AZ122" s="175">
        <f t="shared" si="72"/>
        <v>0</v>
      </c>
      <c r="BA122" s="175">
        <f t="shared" si="73"/>
        <v>0</v>
      </c>
      <c r="BB122" s="175">
        <f t="shared" si="74"/>
        <v>0</v>
      </c>
      <c r="BC122" s="175">
        <f t="shared" si="75"/>
        <v>0</v>
      </c>
      <c r="BD122" s="175">
        <f t="shared" si="76"/>
        <v>0</v>
      </c>
      <c r="BE122" s="175">
        <f t="shared" si="77"/>
        <v>0</v>
      </c>
      <c r="BF122" s="175">
        <f t="shared" si="78"/>
        <v>0</v>
      </c>
    </row>
    <row r="123" spans="1:58" s="162" customFormat="1" ht="21.75" customHeight="1" x14ac:dyDescent="0.15">
      <c r="A123" s="176">
        <f>IF(G123=3,MAX($A$14:A122)+1,0)</f>
        <v>0</v>
      </c>
      <c r="B123" s="21"/>
      <c r="C123" s="5"/>
      <c r="D123" s="6"/>
      <c r="E123" s="7"/>
      <c r="F123" s="177">
        <f t="shared" si="46"/>
        <v>0</v>
      </c>
      <c r="G123" s="178">
        <f t="shared" si="47"/>
        <v>0</v>
      </c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9"/>
      <c r="T123" s="187"/>
      <c r="U123" s="188"/>
      <c r="V123" s="189"/>
      <c r="W123" s="188"/>
      <c r="X123" s="189"/>
      <c r="Y123" s="190"/>
      <c r="Z123" s="181">
        <f t="shared" si="48"/>
        <v>0</v>
      </c>
      <c r="AB123" s="175">
        <f t="shared" si="49"/>
        <v>0</v>
      </c>
      <c r="AC123" s="175">
        <f t="shared" si="50"/>
        <v>0</v>
      </c>
      <c r="AD123" s="175">
        <f t="shared" si="51"/>
        <v>0</v>
      </c>
      <c r="AE123" s="175">
        <f t="shared" si="52"/>
        <v>0</v>
      </c>
      <c r="AF123" s="175">
        <f t="shared" si="53"/>
        <v>0</v>
      </c>
      <c r="AG123" s="175">
        <f t="shared" si="54"/>
        <v>0</v>
      </c>
      <c r="AH123" s="175">
        <f t="shared" si="55"/>
        <v>0</v>
      </c>
      <c r="AI123" s="175">
        <f t="shared" si="56"/>
        <v>0</v>
      </c>
      <c r="AJ123" s="175">
        <f t="shared" si="57"/>
        <v>0</v>
      </c>
      <c r="AK123" s="175">
        <f t="shared" si="58"/>
        <v>0</v>
      </c>
      <c r="AL123" s="175">
        <f t="shared" si="59"/>
        <v>0</v>
      </c>
      <c r="AM123" s="175">
        <f t="shared" si="60"/>
        <v>0</v>
      </c>
      <c r="AN123" s="175">
        <f t="shared" si="61"/>
        <v>0</v>
      </c>
      <c r="AO123" s="175">
        <f t="shared" si="62"/>
        <v>0</v>
      </c>
      <c r="AP123" s="175">
        <f t="shared" si="63"/>
        <v>0</v>
      </c>
      <c r="AR123" s="175">
        <f t="shared" si="64"/>
        <v>0</v>
      </c>
      <c r="AS123" s="175">
        <f t="shared" si="65"/>
        <v>0</v>
      </c>
      <c r="AT123" s="175">
        <f t="shared" si="66"/>
        <v>0</v>
      </c>
      <c r="AU123" s="175">
        <f t="shared" si="67"/>
        <v>0</v>
      </c>
      <c r="AV123" s="175">
        <f t="shared" si="68"/>
        <v>0</v>
      </c>
      <c r="AW123" s="175">
        <f t="shared" si="69"/>
        <v>0</v>
      </c>
      <c r="AX123" s="175">
        <f t="shared" si="70"/>
        <v>0</v>
      </c>
      <c r="AY123" s="175">
        <f t="shared" si="71"/>
        <v>0</v>
      </c>
      <c r="AZ123" s="175">
        <f t="shared" si="72"/>
        <v>0</v>
      </c>
      <c r="BA123" s="175">
        <f t="shared" si="73"/>
        <v>0</v>
      </c>
      <c r="BB123" s="175">
        <f t="shared" si="74"/>
        <v>0</v>
      </c>
      <c r="BC123" s="175">
        <f t="shared" si="75"/>
        <v>0</v>
      </c>
      <c r="BD123" s="175">
        <f t="shared" si="76"/>
        <v>0</v>
      </c>
      <c r="BE123" s="175">
        <f t="shared" si="77"/>
        <v>0</v>
      </c>
      <c r="BF123" s="175">
        <f t="shared" si="78"/>
        <v>0</v>
      </c>
    </row>
    <row r="124" spans="1:58" s="162" customFormat="1" ht="21.75" customHeight="1" x14ac:dyDescent="0.15">
      <c r="A124" s="176">
        <f>IF(G124=3,MAX($A$14:A123)+1,0)</f>
        <v>0</v>
      </c>
      <c r="B124" s="21"/>
      <c r="C124" s="5"/>
      <c r="D124" s="6"/>
      <c r="E124" s="7"/>
      <c r="F124" s="177">
        <f t="shared" si="46"/>
        <v>0</v>
      </c>
      <c r="G124" s="178">
        <f t="shared" si="47"/>
        <v>0</v>
      </c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9"/>
      <c r="T124" s="187"/>
      <c r="U124" s="188"/>
      <c r="V124" s="189"/>
      <c r="W124" s="188"/>
      <c r="X124" s="189"/>
      <c r="Y124" s="190"/>
      <c r="Z124" s="181">
        <f t="shared" si="48"/>
        <v>0</v>
      </c>
      <c r="AB124" s="175">
        <f t="shared" si="49"/>
        <v>0</v>
      </c>
      <c r="AC124" s="175">
        <f t="shared" si="50"/>
        <v>0</v>
      </c>
      <c r="AD124" s="175">
        <f t="shared" si="51"/>
        <v>0</v>
      </c>
      <c r="AE124" s="175">
        <f t="shared" si="52"/>
        <v>0</v>
      </c>
      <c r="AF124" s="175">
        <f t="shared" si="53"/>
        <v>0</v>
      </c>
      <c r="AG124" s="175">
        <f t="shared" si="54"/>
        <v>0</v>
      </c>
      <c r="AH124" s="175">
        <f t="shared" si="55"/>
        <v>0</v>
      </c>
      <c r="AI124" s="175">
        <f t="shared" si="56"/>
        <v>0</v>
      </c>
      <c r="AJ124" s="175">
        <f t="shared" si="57"/>
        <v>0</v>
      </c>
      <c r="AK124" s="175">
        <f t="shared" si="58"/>
        <v>0</v>
      </c>
      <c r="AL124" s="175">
        <f t="shared" si="59"/>
        <v>0</v>
      </c>
      <c r="AM124" s="175">
        <f t="shared" si="60"/>
        <v>0</v>
      </c>
      <c r="AN124" s="175">
        <f t="shared" si="61"/>
        <v>0</v>
      </c>
      <c r="AO124" s="175">
        <f t="shared" si="62"/>
        <v>0</v>
      </c>
      <c r="AP124" s="175">
        <f t="shared" si="63"/>
        <v>0</v>
      </c>
      <c r="AR124" s="175">
        <f t="shared" si="64"/>
        <v>0</v>
      </c>
      <c r="AS124" s="175">
        <f t="shared" si="65"/>
        <v>0</v>
      </c>
      <c r="AT124" s="175">
        <f t="shared" si="66"/>
        <v>0</v>
      </c>
      <c r="AU124" s="175">
        <f t="shared" si="67"/>
        <v>0</v>
      </c>
      <c r="AV124" s="175">
        <f t="shared" si="68"/>
        <v>0</v>
      </c>
      <c r="AW124" s="175">
        <f t="shared" si="69"/>
        <v>0</v>
      </c>
      <c r="AX124" s="175">
        <f t="shared" si="70"/>
        <v>0</v>
      </c>
      <c r="AY124" s="175">
        <f t="shared" si="71"/>
        <v>0</v>
      </c>
      <c r="AZ124" s="175">
        <f t="shared" si="72"/>
        <v>0</v>
      </c>
      <c r="BA124" s="175">
        <f t="shared" si="73"/>
        <v>0</v>
      </c>
      <c r="BB124" s="175">
        <f t="shared" si="74"/>
        <v>0</v>
      </c>
      <c r="BC124" s="175">
        <f t="shared" si="75"/>
        <v>0</v>
      </c>
      <c r="BD124" s="175">
        <f t="shared" si="76"/>
        <v>0</v>
      </c>
      <c r="BE124" s="175">
        <f t="shared" si="77"/>
        <v>0</v>
      </c>
      <c r="BF124" s="175">
        <f t="shared" si="78"/>
        <v>0</v>
      </c>
    </row>
    <row r="125" spans="1:58" s="162" customFormat="1" ht="21.75" customHeight="1" x14ac:dyDescent="0.15">
      <c r="A125" s="176">
        <f>IF(G125=3,MAX($A$14:A124)+1,0)</f>
        <v>0</v>
      </c>
      <c r="B125" s="21"/>
      <c r="C125" s="5"/>
      <c r="D125" s="6"/>
      <c r="E125" s="7"/>
      <c r="F125" s="177">
        <f t="shared" si="46"/>
        <v>0</v>
      </c>
      <c r="G125" s="178">
        <f t="shared" si="47"/>
        <v>0</v>
      </c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9"/>
      <c r="T125" s="187"/>
      <c r="U125" s="188"/>
      <c r="V125" s="189"/>
      <c r="W125" s="188"/>
      <c r="X125" s="189"/>
      <c r="Y125" s="190"/>
      <c r="Z125" s="181">
        <f t="shared" si="48"/>
        <v>0</v>
      </c>
      <c r="AB125" s="175">
        <f t="shared" si="49"/>
        <v>0</v>
      </c>
      <c r="AC125" s="175">
        <f t="shared" si="50"/>
        <v>0</v>
      </c>
      <c r="AD125" s="175">
        <f t="shared" si="51"/>
        <v>0</v>
      </c>
      <c r="AE125" s="175">
        <f t="shared" si="52"/>
        <v>0</v>
      </c>
      <c r="AF125" s="175">
        <f t="shared" si="53"/>
        <v>0</v>
      </c>
      <c r="AG125" s="175">
        <f t="shared" si="54"/>
        <v>0</v>
      </c>
      <c r="AH125" s="175">
        <f t="shared" si="55"/>
        <v>0</v>
      </c>
      <c r="AI125" s="175">
        <f t="shared" si="56"/>
        <v>0</v>
      </c>
      <c r="AJ125" s="175">
        <f t="shared" si="57"/>
        <v>0</v>
      </c>
      <c r="AK125" s="175">
        <f t="shared" si="58"/>
        <v>0</v>
      </c>
      <c r="AL125" s="175">
        <f t="shared" si="59"/>
        <v>0</v>
      </c>
      <c r="AM125" s="175">
        <f t="shared" si="60"/>
        <v>0</v>
      </c>
      <c r="AN125" s="175">
        <f t="shared" si="61"/>
        <v>0</v>
      </c>
      <c r="AO125" s="175">
        <f t="shared" si="62"/>
        <v>0</v>
      </c>
      <c r="AP125" s="175">
        <f t="shared" si="63"/>
        <v>0</v>
      </c>
      <c r="AR125" s="175">
        <f t="shared" si="64"/>
        <v>0</v>
      </c>
      <c r="AS125" s="175">
        <f t="shared" si="65"/>
        <v>0</v>
      </c>
      <c r="AT125" s="175">
        <f t="shared" si="66"/>
        <v>0</v>
      </c>
      <c r="AU125" s="175">
        <f t="shared" si="67"/>
        <v>0</v>
      </c>
      <c r="AV125" s="175">
        <f t="shared" si="68"/>
        <v>0</v>
      </c>
      <c r="AW125" s="175">
        <f t="shared" si="69"/>
        <v>0</v>
      </c>
      <c r="AX125" s="175">
        <f t="shared" si="70"/>
        <v>0</v>
      </c>
      <c r="AY125" s="175">
        <f t="shared" si="71"/>
        <v>0</v>
      </c>
      <c r="AZ125" s="175">
        <f t="shared" si="72"/>
        <v>0</v>
      </c>
      <c r="BA125" s="175">
        <f t="shared" si="73"/>
        <v>0</v>
      </c>
      <c r="BB125" s="175">
        <f t="shared" si="74"/>
        <v>0</v>
      </c>
      <c r="BC125" s="175">
        <f t="shared" si="75"/>
        <v>0</v>
      </c>
      <c r="BD125" s="175">
        <f t="shared" si="76"/>
        <v>0</v>
      </c>
      <c r="BE125" s="175">
        <f t="shared" si="77"/>
        <v>0</v>
      </c>
      <c r="BF125" s="175">
        <f t="shared" si="78"/>
        <v>0</v>
      </c>
    </row>
    <row r="126" spans="1:58" ht="12.75" customHeight="1" x14ac:dyDescent="0.15">
      <c r="B126" s="198" t="s">
        <v>82</v>
      </c>
      <c r="C126" s="199"/>
      <c r="D126" s="202" t="s">
        <v>83</v>
      </c>
      <c r="E126" s="203"/>
      <c r="F126" s="163"/>
      <c r="G126" s="164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8"/>
      <c r="T126" s="239"/>
      <c r="U126" s="240"/>
      <c r="V126" s="241"/>
      <c r="W126" s="240"/>
      <c r="X126" s="241"/>
      <c r="Y126" s="242"/>
      <c r="Z126" s="165"/>
    </row>
    <row r="127" spans="1:58" ht="12.75" customHeight="1" x14ac:dyDescent="0.15">
      <c r="B127" s="200"/>
      <c r="C127" s="201"/>
      <c r="D127" s="204" t="s">
        <v>84</v>
      </c>
      <c r="E127" s="205"/>
      <c r="F127" s="166"/>
      <c r="G127" s="157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20"/>
      <c r="T127" s="206"/>
      <c r="U127" s="207"/>
      <c r="V127" s="221"/>
      <c r="W127" s="207"/>
      <c r="X127" s="221"/>
      <c r="Y127" s="243"/>
      <c r="Z127" s="167"/>
    </row>
    <row r="128" spans="1:58" ht="21" customHeight="1" thickBot="1" x14ac:dyDescent="0.2">
      <c r="B128" s="195" t="s">
        <v>81</v>
      </c>
      <c r="C128" s="196"/>
      <c r="D128" s="197"/>
      <c r="E128" s="183">
        <f>COUNTA(E16:E125)</f>
        <v>0</v>
      </c>
      <c r="F128" s="168"/>
      <c r="G128" s="169"/>
      <c r="H128" s="184">
        <f>SUM(H16:H125)</f>
        <v>0</v>
      </c>
      <c r="I128" s="184">
        <f t="shared" ref="I128:T128" si="79">SUM(I16:I125)</f>
        <v>0</v>
      </c>
      <c r="J128" s="184">
        <f t="shared" si="79"/>
        <v>0</v>
      </c>
      <c r="K128" s="184">
        <f t="shared" si="79"/>
        <v>0</v>
      </c>
      <c r="L128" s="184">
        <f t="shared" si="79"/>
        <v>0</v>
      </c>
      <c r="M128" s="184">
        <f t="shared" si="79"/>
        <v>0</v>
      </c>
      <c r="N128" s="184">
        <f t="shared" si="79"/>
        <v>0</v>
      </c>
      <c r="O128" s="184">
        <f t="shared" si="79"/>
        <v>0</v>
      </c>
      <c r="P128" s="184">
        <f t="shared" si="79"/>
        <v>0</v>
      </c>
      <c r="Q128" s="184">
        <f t="shared" si="79"/>
        <v>0</v>
      </c>
      <c r="R128" s="184">
        <f t="shared" si="79"/>
        <v>0</v>
      </c>
      <c r="S128" s="185">
        <f t="shared" si="79"/>
        <v>0</v>
      </c>
      <c r="T128" s="211">
        <f t="shared" si="79"/>
        <v>0</v>
      </c>
      <c r="U128" s="209"/>
      <c r="V128" s="208">
        <f>SUM(V16:V125)</f>
        <v>0</v>
      </c>
      <c r="W128" s="209"/>
      <c r="X128" s="208">
        <f>SUM(X16:X125)</f>
        <v>0</v>
      </c>
      <c r="Y128" s="210"/>
      <c r="Z128" s="186">
        <f>SUM(Z16:Z125)</f>
        <v>0</v>
      </c>
    </row>
  </sheetData>
  <sheetProtection sheet="1"/>
  <mergeCells count="367">
    <mergeCell ref="AN15:AP15"/>
    <mergeCell ref="BD15:BF15"/>
    <mergeCell ref="AB14:AP14"/>
    <mergeCell ref="AR14:BF14"/>
    <mergeCell ref="Z14:Z15"/>
    <mergeCell ref="K14:K15"/>
    <mergeCell ref="L14:L15"/>
    <mergeCell ref="M14:M15"/>
    <mergeCell ref="N14:N15"/>
    <mergeCell ref="O14:O15"/>
    <mergeCell ref="B2:B7"/>
    <mergeCell ref="G14:G15"/>
    <mergeCell ref="I14:I15"/>
    <mergeCell ref="J14:J15"/>
    <mergeCell ref="F14:F15"/>
    <mergeCell ref="B14:B15"/>
    <mergeCell ref="D14:D15"/>
    <mergeCell ref="E14:E15"/>
    <mergeCell ref="H14:H15"/>
    <mergeCell ref="P14:P15"/>
    <mergeCell ref="Q14:Q15"/>
    <mergeCell ref="R14:R15"/>
    <mergeCell ref="T14:Y14"/>
    <mergeCell ref="S14:S15"/>
    <mergeCell ref="V127:W127"/>
    <mergeCell ref="V19:W19"/>
    <mergeCell ref="X19:Y19"/>
    <mergeCell ref="T20:U20"/>
    <mergeCell ref="V20:W20"/>
    <mergeCell ref="V16:W16"/>
    <mergeCell ref="X16:Y16"/>
    <mergeCell ref="T126:U126"/>
    <mergeCell ref="V126:W126"/>
    <mergeCell ref="X126:Y126"/>
    <mergeCell ref="X127:Y127"/>
    <mergeCell ref="X20:Y20"/>
    <mergeCell ref="T21:U21"/>
    <mergeCell ref="V21:W21"/>
    <mergeCell ref="X21:Y21"/>
    <mergeCell ref="T17:U17"/>
    <mergeCell ref="V17:W17"/>
    <mergeCell ref="T128:U128"/>
    <mergeCell ref="T16:U16"/>
    <mergeCell ref="X17:Y17"/>
    <mergeCell ref="T18:U18"/>
    <mergeCell ref="V18:W18"/>
    <mergeCell ref="X18:Y18"/>
    <mergeCell ref="T19:U19"/>
    <mergeCell ref="T22:U22"/>
    <mergeCell ref="V22:W22"/>
    <mergeCell ref="X22:Y22"/>
    <mergeCell ref="T23:U23"/>
    <mergeCell ref="V23:W23"/>
    <mergeCell ref="X23:Y23"/>
    <mergeCell ref="B128:D128"/>
    <mergeCell ref="B126:C127"/>
    <mergeCell ref="D126:E126"/>
    <mergeCell ref="D127:E127"/>
    <mergeCell ref="T127:U127"/>
    <mergeCell ref="V128:W128"/>
    <mergeCell ref="X128:Y128"/>
    <mergeCell ref="T26:U26"/>
    <mergeCell ref="V26:W26"/>
    <mergeCell ref="X26:Y26"/>
    <mergeCell ref="T27:U27"/>
    <mergeCell ref="V27:W27"/>
    <mergeCell ref="X27:Y27"/>
    <mergeCell ref="T24:U24"/>
    <mergeCell ref="V24:W24"/>
    <mergeCell ref="X24:Y24"/>
    <mergeCell ref="T25:U25"/>
    <mergeCell ref="V25:W25"/>
    <mergeCell ref="X25:Y25"/>
    <mergeCell ref="T30:U30"/>
    <mergeCell ref="V30:W30"/>
    <mergeCell ref="X30:Y30"/>
    <mergeCell ref="T31:U31"/>
    <mergeCell ref="V31:W31"/>
    <mergeCell ref="X31:Y31"/>
    <mergeCell ref="T28:U28"/>
    <mergeCell ref="V28:W28"/>
    <mergeCell ref="X28:Y28"/>
    <mergeCell ref="T29:U29"/>
    <mergeCell ref="V29:W29"/>
    <mergeCell ref="X29:Y29"/>
    <mergeCell ref="T34:U34"/>
    <mergeCell ref="V34:W34"/>
    <mergeCell ref="X34:Y34"/>
    <mergeCell ref="T35:U35"/>
    <mergeCell ref="V35:W35"/>
    <mergeCell ref="X35:Y35"/>
    <mergeCell ref="T32:U32"/>
    <mergeCell ref="V32:W32"/>
    <mergeCell ref="X32:Y32"/>
    <mergeCell ref="T33:U33"/>
    <mergeCell ref="V33:W33"/>
    <mergeCell ref="X33:Y33"/>
    <mergeCell ref="T38:U38"/>
    <mergeCell ref="V38:W38"/>
    <mergeCell ref="X38:Y38"/>
    <mergeCell ref="T39:U39"/>
    <mergeCell ref="V39:W39"/>
    <mergeCell ref="X39:Y39"/>
    <mergeCell ref="T36:U36"/>
    <mergeCell ref="V36:W36"/>
    <mergeCell ref="X36:Y36"/>
    <mergeCell ref="T37:U37"/>
    <mergeCell ref="V37:W37"/>
    <mergeCell ref="X37:Y37"/>
    <mergeCell ref="T42:U42"/>
    <mergeCell ref="V42:W42"/>
    <mergeCell ref="X42:Y42"/>
    <mergeCell ref="T43:U43"/>
    <mergeCell ref="V43:W43"/>
    <mergeCell ref="X43:Y43"/>
    <mergeCell ref="T40:U40"/>
    <mergeCell ref="V40:W40"/>
    <mergeCell ref="X40:Y40"/>
    <mergeCell ref="T41:U41"/>
    <mergeCell ref="V41:W41"/>
    <mergeCell ref="X41:Y41"/>
    <mergeCell ref="T46:U46"/>
    <mergeCell ref="V46:W46"/>
    <mergeCell ref="X46:Y46"/>
    <mergeCell ref="T47:U47"/>
    <mergeCell ref="V47:W47"/>
    <mergeCell ref="X47:Y47"/>
    <mergeCell ref="T44:U44"/>
    <mergeCell ref="V44:W44"/>
    <mergeCell ref="X44:Y44"/>
    <mergeCell ref="T45:U45"/>
    <mergeCell ref="V45:W45"/>
    <mergeCell ref="X45:Y45"/>
    <mergeCell ref="T50:U50"/>
    <mergeCell ref="V50:W50"/>
    <mergeCell ref="X50:Y50"/>
    <mergeCell ref="T51:U51"/>
    <mergeCell ref="V51:W51"/>
    <mergeCell ref="X51:Y51"/>
    <mergeCell ref="T48:U48"/>
    <mergeCell ref="V48:W48"/>
    <mergeCell ref="X48:Y48"/>
    <mergeCell ref="T49:U49"/>
    <mergeCell ref="V49:W49"/>
    <mergeCell ref="X49:Y49"/>
    <mergeCell ref="T54:U54"/>
    <mergeCell ref="V54:W54"/>
    <mergeCell ref="X54:Y54"/>
    <mergeCell ref="T55:U55"/>
    <mergeCell ref="V55:W55"/>
    <mergeCell ref="X55:Y55"/>
    <mergeCell ref="T52:U52"/>
    <mergeCell ref="V52:W52"/>
    <mergeCell ref="X52:Y52"/>
    <mergeCell ref="T53:U53"/>
    <mergeCell ref="V53:W53"/>
    <mergeCell ref="X53:Y53"/>
    <mergeCell ref="T58:U58"/>
    <mergeCell ref="V58:W58"/>
    <mergeCell ref="X58:Y58"/>
    <mergeCell ref="T59:U59"/>
    <mergeCell ref="V59:W59"/>
    <mergeCell ref="X59:Y59"/>
    <mergeCell ref="T56:U56"/>
    <mergeCell ref="V56:W56"/>
    <mergeCell ref="X56:Y56"/>
    <mergeCell ref="T57:U57"/>
    <mergeCell ref="V57:W57"/>
    <mergeCell ref="X57:Y57"/>
    <mergeCell ref="T62:U62"/>
    <mergeCell ref="V62:W62"/>
    <mergeCell ref="X62:Y62"/>
    <mergeCell ref="T63:U63"/>
    <mergeCell ref="V63:W63"/>
    <mergeCell ref="X63:Y63"/>
    <mergeCell ref="T60:U60"/>
    <mergeCell ref="V60:W60"/>
    <mergeCell ref="X60:Y60"/>
    <mergeCell ref="T61:U61"/>
    <mergeCell ref="V61:W61"/>
    <mergeCell ref="X61:Y61"/>
    <mergeCell ref="T66:U66"/>
    <mergeCell ref="V66:W66"/>
    <mergeCell ref="X66:Y66"/>
    <mergeCell ref="T67:U67"/>
    <mergeCell ref="V67:W67"/>
    <mergeCell ref="X67:Y67"/>
    <mergeCell ref="T64:U64"/>
    <mergeCell ref="V64:W64"/>
    <mergeCell ref="X64:Y64"/>
    <mergeCell ref="T65:U65"/>
    <mergeCell ref="V65:W65"/>
    <mergeCell ref="X65:Y65"/>
    <mergeCell ref="T70:U70"/>
    <mergeCell ref="V70:W70"/>
    <mergeCell ref="X70:Y70"/>
    <mergeCell ref="T71:U71"/>
    <mergeCell ref="V71:W71"/>
    <mergeCell ref="X71:Y71"/>
    <mergeCell ref="T68:U68"/>
    <mergeCell ref="V68:W68"/>
    <mergeCell ref="X68:Y68"/>
    <mergeCell ref="T69:U69"/>
    <mergeCell ref="V69:W69"/>
    <mergeCell ref="X69:Y69"/>
    <mergeCell ref="T74:U74"/>
    <mergeCell ref="V74:W74"/>
    <mergeCell ref="X74:Y74"/>
    <mergeCell ref="T75:U75"/>
    <mergeCell ref="V75:W75"/>
    <mergeCell ref="X75:Y75"/>
    <mergeCell ref="T72:U72"/>
    <mergeCell ref="V72:W72"/>
    <mergeCell ref="X72:Y72"/>
    <mergeCell ref="T73:U73"/>
    <mergeCell ref="V73:W73"/>
    <mergeCell ref="X73:Y73"/>
    <mergeCell ref="T78:U78"/>
    <mergeCell ref="V78:W78"/>
    <mergeCell ref="X78:Y78"/>
    <mergeCell ref="T79:U79"/>
    <mergeCell ref="V79:W79"/>
    <mergeCell ref="X79:Y79"/>
    <mergeCell ref="T76:U76"/>
    <mergeCell ref="V76:W76"/>
    <mergeCell ref="X76:Y76"/>
    <mergeCell ref="T77:U77"/>
    <mergeCell ref="V77:W77"/>
    <mergeCell ref="X77:Y77"/>
    <mergeCell ref="T82:U82"/>
    <mergeCell ref="V82:W82"/>
    <mergeCell ref="X82:Y82"/>
    <mergeCell ref="T83:U83"/>
    <mergeCell ref="V83:W83"/>
    <mergeCell ref="X83:Y83"/>
    <mergeCell ref="T80:U80"/>
    <mergeCell ref="V80:W80"/>
    <mergeCell ref="X80:Y80"/>
    <mergeCell ref="T81:U81"/>
    <mergeCell ref="V81:W81"/>
    <mergeCell ref="X81:Y81"/>
    <mergeCell ref="T86:U86"/>
    <mergeCell ref="V86:W86"/>
    <mergeCell ref="X86:Y86"/>
    <mergeCell ref="T87:U87"/>
    <mergeCell ref="V87:W87"/>
    <mergeCell ref="X87:Y87"/>
    <mergeCell ref="T84:U84"/>
    <mergeCell ref="V84:W84"/>
    <mergeCell ref="X84:Y84"/>
    <mergeCell ref="T85:U85"/>
    <mergeCell ref="V85:W85"/>
    <mergeCell ref="X85:Y85"/>
    <mergeCell ref="T90:U90"/>
    <mergeCell ref="V90:W90"/>
    <mergeCell ref="X90:Y90"/>
    <mergeCell ref="T91:U91"/>
    <mergeCell ref="V91:W91"/>
    <mergeCell ref="X91:Y91"/>
    <mergeCell ref="T88:U88"/>
    <mergeCell ref="V88:W88"/>
    <mergeCell ref="X88:Y88"/>
    <mergeCell ref="T89:U89"/>
    <mergeCell ref="V89:W89"/>
    <mergeCell ref="X89:Y89"/>
    <mergeCell ref="T94:U94"/>
    <mergeCell ref="V94:W94"/>
    <mergeCell ref="X94:Y94"/>
    <mergeCell ref="T95:U95"/>
    <mergeCell ref="V95:W95"/>
    <mergeCell ref="X95:Y95"/>
    <mergeCell ref="T92:U92"/>
    <mergeCell ref="V92:W92"/>
    <mergeCell ref="X92:Y92"/>
    <mergeCell ref="T93:U93"/>
    <mergeCell ref="V93:W93"/>
    <mergeCell ref="X93:Y93"/>
    <mergeCell ref="T98:U98"/>
    <mergeCell ref="V98:W98"/>
    <mergeCell ref="X98:Y98"/>
    <mergeCell ref="T99:U99"/>
    <mergeCell ref="V99:W99"/>
    <mergeCell ref="X99:Y99"/>
    <mergeCell ref="T96:U96"/>
    <mergeCell ref="V96:W96"/>
    <mergeCell ref="X96:Y96"/>
    <mergeCell ref="T97:U97"/>
    <mergeCell ref="V97:W97"/>
    <mergeCell ref="X97:Y97"/>
    <mergeCell ref="T102:U102"/>
    <mergeCell ref="V102:W102"/>
    <mergeCell ref="X102:Y102"/>
    <mergeCell ref="T103:U103"/>
    <mergeCell ref="V103:W103"/>
    <mergeCell ref="X103:Y103"/>
    <mergeCell ref="T100:U100"/>
    <mergeCell ref="V100:W100"/>
    <mergeCell ref="X100:Y100"/>
    <mergeCell ref="T101:U101"/>
    <mergeCell ref="V101:W101"/>
    <mergeCell ref="X101:Y101"/>
    <mergeCell ref="T106:U106"/>
    <mergeCell ref="V106:W106"/>
    <mergeCell ref="X106:Y106"/>
    <mergeCell ref="T107:U107"/>
    <mergeCell ref="V107:W107"/>
    <mergeCell ref="X107:Y107"/>
    <mergeCell ref="T104:U104"/>
    <mergeCell ref="V104:W104"/>
    <mergeCell ref="X104:Y104"/>
    <mergeCell ref="T105:U105"/>
    <mergeCell ref="V105:W105"/>
    <mergeCell ref="X105:Y105"/>
    <mergeCell ref="T110:U110"/>
    <mergeCell ref="V110:W110"/>
    <mergeCell ref="X110:Y110"/>
    <mergeCell ref="T111:U111"/>
    <mergeCell ref="V111:W111"/>
    <mergeCell ref="X111:Y111"/>
    <mergeCell ref="T108:U108"/>
    <mergeCell ref="V108:W108"/>
    <mergeCell ref="X108:Y108"/>
    <mergeCell ref="T109:U109"/>
    <mergeCell ref="V109:W109"/>
    <mergeCell ref="X109:Y109"/>
    <mergeCell ref="T114:U114"/>
    <mergeCell ref="V114:W114"/>
    <mergeCell ref="X114:Y114"/>
    <mergeCell ref="T115:U115"/>
    <mergeCell ref="V115:W115"/>
    <mergeCell ref="X115:Y115"/>
    <mergeCell ref="T112:U112"/>
    <mergeCell ref="V112:W112"/>
    <mergeCell ref="X112:Y112"/>
    <mergeCell ref="T113:U113"/>
    <mergeCell ref="V113:W113"/>
    <mergeCell ref="X113:Y113"/>
    <mergeCell ref="T118:U118"/>
    <mergeCell ref="V118:W118"/>
    <mergeCell ref="X118:Y118"/>
    <mergeCell ref="T119:U119"/>
    <mergeCell ref="V119:W119"/>
    <mergeCell ref="X119:Y119"/>
    <mergeCell ref="T116:U116"/>
    <mergeCell ref="V116:W116"/>
    <mergeCell ref="X116:Y116"/>
    <mergeCell ref="T117:U117"/>
    <mergeCell ref="V117:W117"/>
    <mergeCell ref="X117:Y117"/>
    <mergeCell ref="X120:Y120"/>
    <mergeCell ref="T121:U121"/>
    <mergeCell ref="V121:W121"/>
    <mergeCell ref="X121:Y121"/>
    <mergeCell ref="T122:U122"/>
    <mergeCell ref="V122:W122"/>
    <mergeCell ref="X122:Y122"/>
    <mergeCell ref="T120:U120"/>
    <mergeCell ref="V120:W120"/>
    <mergeCell ref="T125:U125"/>
    <mergeCell ref="V125:W125"/>
    <mergeCell ref="X125:Y125"/>
    <mergeCell ref="T123:U123"/>
    <mergeCell ref="V123:W123"/>
    <mergeCell ref="X123:Y123"/>
    <mergeCell ref="T124:U124"/>
    <mergeCell ref="V124:W124"/>
    <mergeCell ref="X124:Y124"/>
  </mergeCells>
  <phoneticPr fontId="1"/>
  <dataValidations count="3">
    <dataValidation type="list" allowBlank="1" showInputMessage="1" showErrorMessage="1" sqref="D16:D125" xr:uid="{E7FC32DD-3C30-4A7C-9B3D-AA9718AADBBB}">
      <formula1>$C$2:$C$4</formula1>
    </dataValidation>
    <dataValidation type="list" allowBlank="1" showInputMessage="1" showErrorMessage="1" sqref="E16:E125" xr:uid="{2748DC2A-04AD-4EF4-A050-FDC7941D6D5C}">
      <formula1>$E$2:$E$3</formula1>
    </dataValidation>
    <dataValidation type="date" operator="lessThanOrEqual" allowBlank="1" showInputMessage="1" showErrorMessage="1" error="入力された生年月日では、_x000a_高年齢被保険者に該当しません" sqref="C16:C125" xr:uid="{8555C7BF-492C-4BF0-8D30-24439403D723}">
      <formula1>$D$7</formula1>
    </dataValidation>
  </dataValidations>
  <printOptions horizontalCentered="1"/>
  <pageMargins left="0.19685039370078741" right="0.19685039370078741" top="0.74803149606299213" bottom="0.39370078740157483" header="0.51181102362204722" footer="0.51181102362204722"/>
  <pageSetup paperSize="12" scale="95" orientation="landscape" horizontalDpi="300" verticalDpi="300" r:id="rId1"/>
  <headerFooter alignWithMargins="0">
    <oddHeader>&amp;C&amp;"ＭＳ Ｐゴシック,太字"&amp;14労 働 保 険 料 算 定 賃 金 等 集 計 表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1CADC-6ED8-400E-8F71-C2E36A6C5D6F}">
  <sheetPr>
    <tabColor indexed="10"/>
  </sheetPr>
  <dimension ref="A1:Z46"/>
  <sheetViews>
    <sheetView view="pageBreakPreview" topLeftCell="B1" zoomScaleNormal="100" zoomScaleSheetLayoutView="100" workbookViewId="0">
      <selection activeCell="F17" sqref="F17"/>
    </sheetView>
  </sheetViews>
  <sheetFormatPr defaultRowHeight="12" x14ac:dyDescent="0.15"/>
  <cols>
    <col min="1" max="1" width="9" style="61" hidden="1" customWidth="1"/>
    <col min="2" max="2" width="3.625" style="61" bestFit="1" customWidth="1"/>
    <col min="3" max="3" width="5.625" style="61" customWidth="1"/>
    <col min="4" max="4" width="4.75" style="61" customWidth="1"/>
    <col min="5" max="5" width="4.875" style="62" customWidth="1"/>
    <col min="6" max="6" width="14.125" style="62" customWidth="1"/>
    <col min="7" max="7" width="4.875" style="62" customWidth="1"/>
    <col min="8" max="8" width="14.125" style="62" customWidth="1"/>
    <col min="9" max="9" width="4.875" style="62" customWidth="1"/>
    <col min="10" max="10" width="14.125" style="62" customWidth="1"/>
    <col min="11" max="11" width="4.875" style="62" customWidth="1"/>
    <col min="12" max="12" width="14.125" style="62" customWidth="1"/>
    <col min="13" max="13" width="1" style="62" customWidth="1"/>
    <col min="14" max="14" width="4.875" style="62" customWidth="1"/>
    <col min="15" max="15" width="8" style="62" customWidth="1"/>
    <col min="16" max="16" width="6.125" style="62" customWidth="1"/>
    <col min="17" max="17" width="4.875" style="62" customWidth="1"/>
    <col min="18" max="18" width="3.625" style="62" customWidth="1"/>
    <col min="19" max="19" width="10.5" style="62" customWidth="1"/>
    <col min="20" max="20" width="4.875" style="62" customWidth="1"/>
    <col min="21" max="21" width="3.375" style="62" customWidth="1"/>
    <col min="22" max="22" width="10.75" style="62" customWidth="1"/>
    <col min="23" max="23" width="2.5" style="62" customWidth="1"/>
    <col min="24" max="24" width="2.375" style="62" customWidth="1"/>
    <col min="25" max="25" width="3.375" style="62" customWidth="1"/>
    <col min="26" max="26" width="10.75" style="62" customWidth="1"/>
    <col min="27" max="27" width="5.375" style="61" customWidth="1"/>
    <col min="28" max="16384" width="9" style="61"/>
  </cols>
  <sheetData>
    <row r="1" spans="2:26" ht="27.75" customHeight="1" thickBot="1" x14ac:dyDescent="0.2">
      <c r="B1" s="287">
        <v>7</v>
      </c>
      <c r="C1" s="287"/>
      <c r="F1" s="295" t="s">
        <v>85</v>
      </c>
      <c r="G1" s="296"/>
      <c r="H1" s="296"/>
      <c r="I1" s="296"/>
      <c r="J1" s="297"/>
    </row>
    <row r="2" spans="2:26" ht="15" customHeight="1" x14ac:dyDescent="0.15">
      <c r="B2" s="501" t="s">
        <v>98</v>
      </c>
      <c r="C2" s="501"/>
      <c r="D2" s="501"/>
      <c r="E2" s="501"/>
      <c r="F2" s="63"/>
      <c r="G2" s="63"/>
      <c r="H2" s="63"/>
      <c r="I2" s="500" t="s">
        <v>97</v>
      </c>
      <c r="J2" s="500"/>
      <c r="K2" s="500"/>
      <c r="L2" s="500"/>
      <c r="M2" s="500"/>
      <c r="N2" s="500"/>
      <c r="O2" s="500"/>
      <c r="P2" s="500"/>
      <c r="Q2" s="500"/>
      <c r="R2" s="500"/>
    </row>
    <row r="3" spans="2:26" ht="11.25" customHeight="1" x14ac:dyDescent="0.15">
      <c r="B3" s="447" t="s">
        <v>42</v>
      </c>
      <c r="C3" s="448"/>
      <c r="D3" s="448"/>
      <c r="E3" s="449"/>
      <c r="F3" s="244" t="s">
        <v>45</v>
      </c>
      <c r="G3" s="245" t="s">
        <v>56</v>
      </c>
      <c r="H3" s="245"/>
      <c r="I3" s="453"/>
      <c r="J3" s="453"/>
      <c r="K3" s="453"/>
      <c r="L3" s="453"/>
      <c r="M3" s="453"/>
      <c r="N3" s="453"/>
      <c r="O3" s="64"/>
      <c r="P3" s="65"/>
      <c r="Q3" s="66"/>
      <c r="R3" s="444" t="s">
        <v>53</v>
      </c>
      <c r="S3" s="445"/>
      <c r="T3" s="445"/>
      <c r="U3" s="445"/>
      <c r="V3" s="446"/>
      <c r="X3" s="67" t="s">
        <v>48</v>
      </c>
      <c r="Y3" s="68"/>
      <c r="Z3" s="69"/>
    </row>
    <row r="4" spans="2:26" ht="11.25" customHeight="1" x14ac:dyDescent="0.15">
      <c r="B4" s="460"/>
      <c r="C4" s="461"/>
      <c r="D4" s="461"/>
      <c r="E4" s="462"/>
      <c r="F4" s="244"/>
      <c r="G4" s="245"/>
      <c r="H4" s="245"/>
      <c r="I4" s="453"/>
      <c r="J4" s="453"/>
      <c r="K4" s="453"/>
      <c r="L4" s="453"/>
      <c r="M4" s="453"/>
      <c r="N4" s="453"/>
      <c r="O4" s="64"/>
      <c r="P4" s="65"/>
      <c r="Q4" s="66"/>
      <c r="R4" s="454"/>
      <c r="S4" s="455"/>
      <c r="T4" s="455"/>
      <c r="U4" s="455"/>
      <c r="V4" s="456"/>
      <c r="X4" s="2"/>
      <c r="Y4" s="70" t="s">
        <v>49</v>
      </c>
      <c r="Z4" s="71"/>
    </row>
    <row r="5" spans="2:26" ht="11.25" customHeight="1" x14ac:dyDescent="0.15">
      <c r="B5" s="463"/>
      <c r="C5" s="464"/>
      <c r="D5" s="464"/>
      <c r="E5" s="465"/>
      <c r="F5" s="244" t="s">
        <v>46</v>
      </c>
      <c r="G5" s="267" t="s">
        <v>44</v>
      </c>
      <c r="H5" s="267"/>
      <c r="I5" s="73" t="s">
        <v>57</v>
      </c>
      <c r="J5" s="1"/>
      <c r="K5" s="73" t="s">
        <v>58</v>
      </c>
      <c r="L5" s="4"/>
      <c r="M5" s="72"/>
      <c r="N5" s="72"/>
      <c r="O5" s="72"/>
      <c r="P5" s="72"/>
      <c r="Q5" s="74"/>
      <c r="R5" s="457"/>
      <c r="S5" s="458"/>
      <c r="T5" s="458"/>
      <c r="U5" s="458"/>
      <c r="V5" s="459"/>
      <c r="X5" s="3"/>
      <c r="Y5" s="75" t="s">
        <v>50</v>
      </c>
      <c r="Z5" s="76"/>
    </row>
    <row r="6" spans="2:26" ht="5.25" customHeight="1" x14ac:dyDescent="0.15">
      <c r="B6" s="77"/>
      <c r="C6" s="77"/>
      <c r="D6" s="77"/>
      <c r="E6" s="77"/>
      <c r="F6" s="244"/>
      <c r="G6" s="267"/>
      <c r="H6" s="267"/>
      <c r="I6" s="364"/>
      <c r="J6" s="364"/>
      <c r="K6" s="364"/>
      <c r="L6" s="364"/>
      <c r="M6" s="72"/>
      <c r="N6" s="72"/>
      <c r="O6" s="72"/>
      <c r="P6" s="72"/>
      <c r="Q6" s="74"/>
      <c r="R6" s="457"/>
      <c r="S6" s="458"/>
      <c r="T6" s="458"/>
      <c r="U6" s="458"/>
      <c r="V6" s="459"/>
      <c r="X6" s="61"/>
      <c r="Y6" s="61"/>
      <c r="Z6" s="61"/>
    </row>
    <row r="7" spans="2:26" ht="11.25" customHeight="1" x14ac:dyDescent="0.15">
      <c r="B7" s="447" t="s">
        <v>43</v>
      </c>
      <c r="C7" s="448"/>
      <c r="D7" s="448"/>
      <c r="E7" s="449"/>
      <c r="F7" s="244"/>
      <c r="G7" s="267"/>
      <c r="H7" s="267"/>
      <c r="I7" s="364"/>
      <c r="J7" s="364"/>
      <c r="K7" s="364"/>
      <c r="L7" s="364"/>
      <c r="M7" s="72"/>
      <c r="N7" s="72"/>
      <c r="O7" s="72"/>
      <c r="P7" s="72"/>
      <c r="Q7" s="74"/>
      <c r="R7" s="457"/>
      <c r="S7" s="458"/>
      <c r="T7" s="458"/>
      <c r="U7" s="458"/>
      <c r="V7" s="459"/>
      <c r="X7" s="505" t="s">
        <v>100</v>
      </c>
      <c r="Y7" s="506"/>
      <c r="Z7" s="507"/>
    </row>
    <row r="8" spans="2:26" ht="11.25" customHeight="1" x14ac:dyDescent="0.15">
      <c r="B8" s="298"/>
      <c r="C8" s="299"/>
      <c r="D8" s="299"/>
      <c r="E8" s="300"/>
      <c r="F8" s="244" t="s">
        <v>47</v>
      </c>
      <c r="G8" s="267" t="s">
        <v>55</v>
      </c>
      <c r="H8" s="267"/>
      <c r="I8" s="365"/>
      <c r="J8" s="365"/>
      <c r="K8" s="450"/>
      <c r="L8" s="451" t="s">
        <v>59</v>
      </c>
      <c r="M8" s="452"/>
      <c r="N8" s="452"/>
      <c r="O8" s="452"/>
      <c r="P8" s="450"/>
      <c r="Q8" s="74"/>
      <c r="R8" s="457"/>
      <c r="S8" s="458"/>
      <c r="T8" s="458"/>
      <c r="U8" s="458"/>
      <c r="V8" s="459"/>
      <c r="X8" s="23"/>
      <c r="Y8" s="78" t="s">
        <v>51</v>
      </c>
      <c r="Z8" s="71"/>
    </row>
    <row r="9" spans="2:26" ht="11.25" customHeight="1" x14ac:dyDescent="0.15">
      <c r="B9" s="301"/>
      <c r="C9" s="302"/>
      <c r="D9" s="302"/>
      <c r="E9" s="303"/>
      <c r="F9" s="244"/>
      <c r="G9" s="267"/>
      <c r="H9" s="267"/>
      <c r="I9" s="365"/>
      <c r="J9" s="365"/>
      <c r="K9" s="451"/>
      <c r="L9" s="451"/>
      <c r="M9" s="452"/>
      <c r="N9" s="452"/>
      <c r="O9" s="452"/>
      <c r="P9" s="451"/>
      <c r="Q9" s="79"/>
      <c r="R9" s="80"/>
      <c r="S9" s="81"/>
      <c r="T9" s="82" t="s">
        <v>54</v>
      </c>
      <c r="U9" s="83"/>
      <c r="V9" s="84"/>
      <c r="X9" s="24"/>
      <c r="Y9" s="75" t="s">
        <v>52</v>
      </c>
      <c r="Z9" s="76"/>
    </row>
    <row r="10" spans="2:26" ht="6" customHeight="1" thickBot="1" x14ac:dyDescent="0.2">
      <c r="B10" s="85"/>
      <c r="C10" s="85"/>
      <c r="D10" s="85"/>
      <c r="E10" s="85"/>
      <c r="X10" s="86"/>
      <c r="Y10" s="86"/>
      <c r="Z10" s="87"/>
    </row>
    <row r="11" spans="2:26" s="88" customFormat="1" ht="17.25" customHeight="1" x14ac:dyDescent="0.15">
      <c r="B11" s="275" t="str">
        <f>"⑪　　　令　　　和　　　"&amp;B1&amp;"　　　年　　　度　　　確　　　定　　　賃　　　金　　　総　　　額"</f>
        <v>⑪　　　令　　　和　　　7　　　年　　　度　　　確　　　定　　　賃　　　金　　　総　　　額</v>
      </c>
      <c r="C11" s="276"/>
      <c r="D11" s="276"/>
      <c r="E11" s="276"/>
      <c r="F11" s="276"/>
      <c r="G11" s="276"/>
      <c r="H11" s="276"/>
      <c r="I11" s="276"/>
      <c r="J11" s="276"/>
      <c r="K11" s="276"/>
      <c r="L11" s="276"/>
      <c r="M11" s="276"/>
      <c r="N11" s="276"/>
      <c r="O11" s="276"/>
      <c r="P11" s="276"/>
      <c r="Q11" s="276"/>
      <c r="R11" s="276"/>
      <c r="S11" s="276"/>
      <c r="T11" s="276"/>
      <c r="U11" s="276"/>
      <c r="V11" s="276"/>
      <c r="W11" s="276"/>
      <c r="X11" s="276"/>
      <c r="Y11" s="276"/>
      <c r="Z11" s="277"/>
    </row>
    <row r="12" spans="2:26" s="88" customFormat="1" ht="17.25" customHeight="1" x14ac:dyDescent="0.15">
      <c r="B12" s="256" t="s">
        <v>96</v>
      </c>
      <c r="C12" s="257"/>
      <c r="D12" s="258"/>
      <c r="E12" s="278" t="s">
        <v>27</v>
      </c>
      <c r="F12" s="278"/>
      <c r="G12" s="278"/>
      <c r="H12" s="278"/>
      <c r="I12" s="278"/>
      <c r="J12" s="278"/>
      <c r="K12" s="278"/>
      <c r="L12" s="278"/>
      <c r="M12" s="89"/>
      <c r="N12" s="278" t="s">
        <v>28</v>
      </c>
      <c r="O12" s="278"/>
      <c r="P12" s="278"/>
      <c r="Q12" s="278"/>
      <c r="R12" s="278"/>
      <c r="S12" s="278"/>
      <c r="T12" s="278"/>
      <c r="U12" s="278"/>
      <c r="V12" s="278"/>
      <c r="W12" s="278"/>
      <c r="X12" s="278"/>
      <c r="Y12" s="278"/>
      <c r="Z12" s="279"/>
    </row>
    <row r="13" spans="2:26" s="95" customFormat="1" ht="17.25" customHeight="1" x14ac:dyDescent="0.15">
      <c r="B13" s="259"/>
      <c r="C13" s="260"/>
      <c r="D13" s="261"/>
      <c r="E13" s="90" t="s">
        <v>20</v>
      </c>
      <c r="F13" s="91"/>
      <c r="G13" s="280" t="s">
        <v>13</v>
      </c>
      <c r="H13" s="281"/>
      <c r="I13" s="280" t="s">
        <v>14</v>
      </c>
      <c r="J13" s="281"/>
      <c r="K13" s="280" t="s">
        <v>15</v>
      </c>
      <c r="L13" s="311"/>
      <c r="M13" s="92"/>
      <c r="N13" s="280" t="s">
        <v>26</v>
      </c>
      <c r="O13" s="281"/>
      <c r="P13" s="311"/>
      <c r="Q13" s="280" t="s">
        <v>21</v>
      </c>
      <c r="R13" s="281"/>
      <c r="S13" s="281"/>
      <c r="T13" s="280" t="s">
        <v>19</v>
      </c>
      <c r="U13" s="281"/>
      <c r="V13" s="281"/>
      <c r="W13" s="93"/>
      <c r="X13" s="93"/>
      <c r="Y13" s="93"/>
      <c r="Z13" s="94"/>
    </row>
    <row r="14" spans="2:26" s="95" customFormat="1" ht="17.25" customHeight="1" x14ac:dyDescent="0.15">
      <c r="B14" s="259"/>
      <c r="C14" s="260"/>
      <c r="D14" s="261"/>
      <c r="E14" s="286" t="s">
        <v>24</v>
      </c>
      <c r="F14" s="286"/>
      <c r="G14" s="285" t="s">
        <v>16</v>
      </c>
      <c r="H14" s="286"/>
      <c r="I14" s="285" t="s">
        <v>25</v>
      </c>
      <c r="J14" s="286"/>
      <c r="K14" s="285" t="s">
        <v>17</v>
      </c>
      <c r="L14" s="466"/>
      <c r="M14" s="96"/>
      <c r="N14" s="304" t="s">
        <v>93</v>
      </c>
      <c r="O14" s="305"/>
      <c r="P14" s="306"/>
      <c r="Q14" s="356" t="s">
        <v>18</v>
      </c>
      <c r="R14" s="357"/>
      <c r="S14" s="357"/>
      <c r="T14" s="285" t="s">
        <v>17</v>
      </c>
      <c r="U14" s="286"/>
      <c r="V14" s="286"/>
      <c r="W14" s="282"/>
      <c r="X14" s="283"/>
      <c r="Y14" s="283"/>
      <c r="Z14" s="284"/>
    </row>
    <row r="15" spans="2:26" s="99" customFormat="1" ht="44.25" customHeight="1" x14ac:dyDescent="0.15">
      <c r="B15" s="259"/>
      <c r="C15" s="260"/>
      <c r="D15" s="261"/>
      <c r="E15" s="97"/>
      <c r="F15" s="97"/>
      <c r="G15" s="271"/>
      <c r="H15" s="272"/>
      <c r="I15" s="312" t="s">
        <v>86</v>
      </c>
      <c r="J15" s="313"/>
      <c r="K15" s="309" t="s">
        <v>22</v>
      </c>
      <c r="L15" s="317"/>
      <c r="M15" s="98"/>
      <c r="N15" s="307"/>
      <c r="O15" s="308"/>
      <c r="P15" s="306"/>
      <c r="Q15" s="271" t="s">
        <v>87</v>
      </c>
      <c r="R15" s="272"/>
      <c r="S15" s="314"/>
      <c r="T15" s="309" t="s">
        <v>23</v>
      </c>
      <c r="U15" s="310"/>
      <c r="V15" s="310"/>
      <c r="W15" s="497"/>
      <c r="X15" s="498"/>
      <c r="Y15" s="498"/>
      <c r="Z15" s="499"/>
    </row>
    <row r="16" spans="2:26" s="99" customFormat="1" ht="12" customHeight="1" x14ac:dyDescent="0.15">
      <c r="B16" s="262"/>
      <c r="C16" s="263"/>
      <c r="D16" s="264"/>
      <c r="E16" s="100" t="s">
        <v>33</v>
      </c>
      <c r="F16" s="101" t="s">
        <v>34</v>
      </c>
      <c r="G16" s="102" t="s">
        <v>33</v>
      </c>
      <c r="H16" s="101" t="s">
        <v>34</v>
      </c>
      <c r="I16" s="102" t="s">
        <v>33</v>
      </c>
      <c r="J16" s="101" t="s">
        <v>34</v>
      </c>
      <c r="K16" s="102" t="s">
        <v>33</v>
      </c>
      <c r="L16" s="101" t="s">
        <v>34</v>
      </c>
      <c r="M16" s="98"/>
      <c r="N16" s="103" t="s">
        <v>33</v>
      </c>
      <c r="O16" s="366" t="s">
        <v>34</v>
      </c>
      <c r="P16" s="355"/>
      <c r="Q16" s="102" t="s">
        <v>33</v>
      </c>
      <c r="R16" s="354" t="s">
        <v>34</v>
      </c>
      <c r="S16" s="355"/>
      <c r="T16" s="102" t="s">
        <v>33</v>
      </c>
      <c r="U16" s="366" t="s">
        <v>34</v>
      </c>
      <c r="V16" s="355"/>
      <c r="W16" s="367" t="s">
        <v>33</v>
      </c>
      <c r="X16" s="368"/>
      <c r="Y16" s="485" t="s">
        <v>34</v>
      </c>
      <c r="Z16" s="486"/>
    </row>
    <row r="17" spans="2:26" ht="19.5" customHeight="1" x14ac:dyDescent="0.15">
      <c r="B17" s="291" t="str">
        <f>"令和"&amp;$B$1&amp;"年"</f>
        <v>令和7年</v>
      </c>
      <c r="C17" s="292"/>
      <c r="D17" s="104" t="s">
        <v>35</v>
      </c>
      <c r="E17" s="41">
        <f>HLOOKUP($D17,賃金入力!$H$1:$S$13,8,0)</f>
        <v>0</v>
      </c>
      <c r="F17" s="141">
        <f>HLOOKUP($D17,賃金入力!$H$1:$S$13,2,0)</f>
        <v>0</v>
      </c>
      <c r="G17" s="41">
        <f>HLOOKUP($D17,賃金入力!$H$1:$S$13,9,0)</f>
        <v>0</v>
      </c>
      <c r="H17" s="54">
        <f>HLOOKUP($D17,賃金入力!$H$1:$S$13,3,0)</f>
        <v>0</v>
      </c>
      <c r="I17" s="43">
        <f>HLOOKUP($D17,賃金入力!$H$1:$S$13,10,0)</f>
        <v>0</v>
      </c>
      <c r="J17" s="146">
        <f>HLOOKUP($D17,賃金入力!$H$1:$S$13,4,0)</f>
        <v>0</v>
      </c>
      <c r="K17" s="41">
        <f>E17+G17+I17</f>
        <v>0</v>
      </c>
      <c r="L17" s="49">
        <f>F17+H17+J17</f>
        <v>0</v>
      </c>
      <c r="M17" s="107"/>
      <c r="N17" s="136">
        <f>HLOOKUP($D17,賃金入力!$H$1:$S$13,11,0)</f>
        <v>0</v>
      </c>
      <c r="O17" s="371">
        <f>HLOOKUP($D17,賃金入力!$H$1:$S$13,5,0)</f>
        <v>0</v>
      </c>
      <c r="P17" s="372"/>
      <c r="Q17" s="139">
        <f>HLOOKUP($D17,賃金入力!$H$1:$S$13,12,0)</f>
        <v>0</v>
      </c>
      <c r="R17" s="371">
        <f>HLOOKUP($D17,賃金入力!$H$1:$S$13,6,0)</f>
        <v>0</v>
      </c>
      <c r="S17" s="372"/>
      <c r="T17" s="42">
        <f>N17+Q17</f>
        <v>0</v>
      </c>
      <c r="U17" s="325">
        <f>O17+R17</f>
        <v>0</v>
      </c>
      <c r="V17" s="326"/>
      <c r="W17" s="487">
        <f>HLOOKUP($D17,賃金入力!$H$1:$S$13,13,0)</f>
        <v>0</v>
      </c>
      <c r="X17" s="488"/>
      <c r="Y17" s="491">
        <f>HLOOKUP($D17,賃金入力!$H$1:$S$13,7,0)</f>
        <v>0</v>
      </c>
      <c r="Z17" s="492"/>
    </row>
    <row r="18" spans="2:26" ht="19.5" customHeight="1" x14ac:dyDescent="0.15">
      <c r="B18" s="110"/>
      <c r="C18" s="111"/>
      <c r="D18" s="112" t="s">
        <v>4</v>
      </c>
      <c r="E18" s="41">
        <f>HLOOKUP(D18,賃金入力!$H$1:$S$13,8,0)</f>
        <v>0</v>
      </c>
      <c r="F18" s="52">
        <f>HLOOKUP($D18,賃金入力!$H$1:$S$13,2,0)</f>
        <v>0</v>
      </c>
      <c r="G18" s="41">
        <f>HLOOKUP($D18,賃金入力!$H$1:$S$13,9,0)</f>
        <v>0</v>
      </c>
      <c r="H18" s="56">
        <f>HLOOKUP($D18,賃金入力!$H$1:$S$13,3,0)</f>
        <v>0</v>
      </c>
      <c r="I18" s="44">
        <f>HLOOKUP($D18,賃金入力!$H$1:$S$13,10,0)</f>
        <v>0</v>
      </c>
      <c r="J18" s="146">
        <f>HLOOKUP($D18,賃金入力!$H$1:$S$13,4,0)</f>
        <v>0</v>
      </c>
      <c r="K18" s="41">
        <f t="shared" ref="K18:K31" si="0">E18+G18+I18</f>
        <v>0</v>
      </c>
      <c r="L18" s="50">
        <f t="shared" ref="L18:L31" si="1">F18+H18+J18</f>
        <v>0</v>
      </c>
      <c r="M18" s="113"/>
      <c r="N18" s="137">
        <f>HLOOKUP($D18,賃金入力!$H$1:$S$13,11,0)</f>
        <v>0</v>
      </c>
      <c r="O18" s="315">
        <f>HLOOKUP($D18,賃金入力!$H$1:$S$13,5,0)</f>
        <v>0</v>
      </c>
      <c r="P18" s="316"/>
      <c r="Q18" s="137">
        <f>HLOOKUP($D18,賃金入力!$H$1:$S$13,12,0)</f>
        <v>0</v>
      </c>
      <c r="R18" s="315">
        <f>HLOOKUP($D18,賃金入力!$H$1:$S$13,6,0)</f>
        <v>0</v>
      </c>
      <c r="S18" s="316"/>
      <c r="T18" s="46">
        <f t="shared" ref="T18:T31" si="2">N18+Q18</f>
        <v>0</v>
      </c>
      <c r="U18" s="315">
        <f>O18+R18</f>
        <v>0</v>
      </c>
      <c r="V18" s="316"/>
      <c r="W18" s="360">
        <f>HLOOKUP($D18,賃金入力!$H$1:$S$13,13,0)</f>
        <v>0</v>
      </c>
      <c r="X18" s="361"/>
      <c r="Y18" s="493">
        <f>HLOOKUP($D18,賃金入力!$H$1:$S$13,7,0)</f>
        <v>0</v>
      </c>
      <c r="Z18" s="494"/>
    </row>
    <row r="19" spans="2:26" ht="19.5" customHeight="1" x14ac:dyDescent="0.15">
      <c r="B19" s="110"/>
      <c r="C19" s="111"/>
      <c r="D19" s="112" t="s">
        <v>5</v>
      </c>
      <c r="E19" s="41">
        <f>HLOOKUP(D19,賃金入力!$H$1:$S$13,8,0)</f>
        <v>0</v>
      </c>
      <c r="F19" s="52">
        <f>HLOOKUP($D19,賃金入力!$H$1:$S$13,2,0)</f>
        <v>0</v>
      </c>
      <c r="G19" s="41">
        <f>HLOOKUP($D19,賃金入力!$H$1:$S$13,9,0)</f>
        <v>0</v>
      </c>
      <c r="H19" s="56">
        <f>HLOOKUP($D19,賃金入力!$H$1:$S$13,3,0)</f>
        <v>0</v>
      </c>
      <c r="I19" s="44">
        <f>HLOOKUP($D19,賃金入力!$H$1:$S$13,10,0)</f>
        <v>0</v>
      </c>
      <c r="J19" s="146">
        <f>HLOOKUP($D19,賃金入力!$H$1:$S$13,4,0)</f>
        <v>0</v>
      </c>
      <c r="K19" s="41">
        <f t="shared" si="0"/>
        <v>0</v>
      </c>
      <c r="L19" s="50">
        <f t="shared" si="1"/>
        <v>0</v>
      </c>
      <c r="M19" s="113"/>
      <c r="N19" s="137">
        <f>HLOOKUP($D19,賃金入力!$H$1:$S$13,11,0)</f>
        <v>0</v>
      </c>
      <c r="O19" s="315">
        <f>HLOOKUP($D19,賃金入力!$H$1:$S$13,5,0)</f>
        <v>0</v>
      </c>
      <c r="P19" s="316"/>
      <c r="Q19" s="137">
        <f>HLOOKUP($D19,賃金入力!$H$1:$S$13,12,0)</f>
        <v>0</v>
      </c>
      <c r="R19" s="315">
        <f>HLOOKUP($D19,賃金入力!$H$1:$S$13,6,0)</f>
        <v>0</v>
      </c>
      <c r="S19" s="316"/>
      <c r="T19" s="46">
        <f t="shared" si="2"/>
        <v>0</v>
      </c>
      <c r="U19" s="315">
        <f t="shared" ref="U19:U28" si="3">O19+R19</f>
        <v>0</v>
      </c>
      <c r="V19" s="316"/>
      <c r="W19" s="360">
        <f>HLOOKUP($D19,賃金入力!$H$1:$S$13,13,0)</f>
        <v>0</v>
      </c>
      <c r="X19" s="361"/>
      <c r="Y19" s="493">
        <f>HLOOKUP($D19,賃金入力!$H$1:$S$13,7,0)</f>
        <v>0</v>
      </c>
      <c r="Z19" s="494"/>
    </row>
    <row r="20" spans="2:26" ht="19.5" customHeight="1" x14ac:dyDescent="0.15">
      <c r="B20" s="110"/>
      <c r="C20" s="111"/>
      <c r="D20" s="112" t="s">
        <v>6</v>
      </c>
      <c r="E20" s="41">
        <f>HLOOKUP(D20,賃金入力!$H$1:$S$13,8,0)</f>
        <v>0</v>
      </c>
      <c r="F20" s="52">
        <f>HLOOKUP($D20,賃金入力!$H$1:$S$13,2,0)</f>
        <v>0</v>
      </c>
      <c r="G20" s="41">
        <f>HLOOKUP($D20,賃金入力!$H$1:$S$13,9,0)</f>
        <v>0</v>
      </c>
      <c r="H20" s="56">
        <f>HLOOKUP($D20,賃金入力!$H$1:$S$13,3,0)</f>
        <v>0</v>
      </c>
      <c r="I20" s="44">
        <f>HLOOKUP($D20,賃金入力!$H$1:$S$13,10,0)</f>
        <v>0</v>
      </c>
      <c r="J20" s="146">
        <f>HLOOKUP($D20,賃金入力!$H$1:$S$13,4,0)</f>
        <v>0</v>
      </c>
      <c r="K20" s="41">
        <f t="shared" si="0"/>
        <v>0</v>
      </c>
      <c r="L20" s="50">
        <f t="shared" si="1"/>
        <v>0</v>
      </c>
      <c r="M20" s="113"/>
      <c r="N20" s="137">
        <f>HLOOKUP($D20,賃金入力!$H$1:$S$13,11,0)</f>
        <v>0</v>
      </c>
      <c r="O20" s="315">
        <f>HLOOKUP($D20,賃金入力!$H$1:$S$13,5,0)</f>
        <v>0</v>
      </c>
      <c r="P20" s="316"/>
      <c r="Q20" s="137">
        <f>HLOOKUP($D20,賃金入力!$H$1:$S$13,12,0)</f>
        <v>0</v>
      </c>
      <c r="R20" s="315">
        <f>HLOOKUP($D20,賃金入力!$H$1:$S$13,6,0)</f>
        <v>0</v>
      </c>
      <c r="S20" s="316"/>
      <c r="T20" s="46">
        <f t="shared" si="2"/>
        <v>0</v>
      </c>
      <c r="U20" s="315">
        <f t="shared" si="3"/>
        <v>0</v>
      </c>
      <c r="V20" s="316"/>
      <c r="W20" s="360">
        <f>HLOOKUP($D20,賃金入力!$H$1:$S$13,13,0)</f>
        <v>0</v>
      </c>
      <c r="X20" s="361"/>
      <c r="Y20" s="493">
        <f>HLOOKUP($D20,賃金入力!$H$1:$S$13,7,0)</f>
        <v>0</v>
      </c>
      <c r="Z20" s="494"/>
    </row>
    <row r="21" spans="2:26" ht="19.5" customHeight="1" x14ac:dyDescent="0.15">
      <c r="B21" s="110"/>
      <c r="C21" s="111"/>
      <c r="D21" s="112" t="s">
        <v>7</v>
      </c>
      <c r="E21" s="41">
        <f>HLOOKUP(D21,賃金入力!$H$1:$S$13,8,0)</f>
        <v>0</v>
      </c>
      <c r="F21" s="52">
        <f>HLOOKUP($D21,賃金入力!$H$1:$S$13,2,0)</f>
        <v>0</v>
      </c>
      <c r="G21" s="41">
        <f>HLOOKUP($D21,賃金入力!$H$1:$S$13,9,0)</f>
        <v>0</v>
      </c>
      <c r="H21" s="56">
        <f>HLOOKUP($D21,賃金入力!$H$1:$S$13,3,0)</f>
        <v>0</v>
      </c>
      <c r="I21" s="44">
        <f>HLOOKUP($D21,賃金入力!$H$1:$S$13,10,0)</f>
        <v>0</v>
      </c>
      <c r="J21" s="146">
        <f>HLOOKUP($D21,賃金入力!$H$1:$S$13,4,0)</f>
        <v>0</v>
      </c>
      <c r="K21" s="41">
        <f t="shared" si="0"/>
        <v>0</v>
      </c>
      <c r="L21" s="50">
        <f t="shared" si="1"/>
        <v>0</v>
      </c>
      <c r="M21" s="113"/>
      <c r="N21" s="137">
        <f>HLOOKUP($D21,賃金入力!$H$1:$S$13,11,0)</f>
        <v>0</v>
      </c>
      <c r="O21" s="315">
        <f>HLOOKUP($D21,賃金入力!$H$1:$S$13,5,0)</f>
        <v>0</v>
      </c>
      <c r="P21" s="316"/>
      <c r="Q21" s="137">
        <f>HLOOKUP($D21,賃金入力!$H$1:$S$13,12,0)</f>
        <v>0</v>
      </c>
      <c r="R21" s="315">
        <f>HLOOKUP($D21,賃金入力!$H$1:$S$13,6,0)</f>
        <v>0</v>
      </c>
      <c r="S21" s="316"/>
      <c r="T21" s="46">
        <f t="shared" si="2"/>
        <v>0</v>
      </c>
      <c r="U21" s="315">
        <f t="shared" si="3"/>
        <v>0</v>
      </c>
      <c r="V21" s="316"/>
      <c r="W21" s="360">
        <f>HLOOKUP($D21,賃金入力!$H$1:$S$13,13,0)</f>
        <v>0</v>
      </c>
      <c r="X21" s="361"/>
      <c r="Y21" s="493">
        <f>HLOOKUP($D21,賃金入力!$H$1:$S$13,7,0)</f>
        <v>0</v>
      </c>
      <c r="Z21" s="494"/>
    </row>
    <row r="22" spans="2:26" ht="19.5" customHeight="1" x14ac:dyDescent="0.15">
      <c r="B22" s="110"/>
      <c r="C22" s="111"/>
      <c r="D22" s="112" t="s">
        <v>8</v>
      </c>
      <c r="E22" s="41">
        <f>HLOOKUP(D22,賃金入力!$H$1:$S$13,8,0)</f>
        <v>0</v>
      </c>
      <c r="F22" s="52">
        <f>HLOOKUP($D22,賃金入力!$H$1:$S$13,2,0)</f>
        <v>0</v>
      </c>
      <c r="G22" s="41">
        <f>HLOOKUP($D22,賃金入力!$H$1:$S$13,9,0)</f>
        <v>0</v>
      </c>
      <c r="H22" s="56">
        <f>HLOOKUP($D22,賃金入力!$H$1:$S$13,3,0)</f>
        <v>0</v>
      </c>
      <c r="I22" s="44">
        <f>HLOOKUP($D22,賃金入力!$H$1:$S$13,10,0)</f>
        <v>0</v>
      </c>
      <c r="J22" s="146">
        <f>HLOOKUP($D22,賃金入力!$H$1:$S$13,4,0)</f>
        <v>0</v>
      </c>
      <c r="K22" s="41">
        <f t="shared" si="0"/>
        <v>0</v>
      </c>
      <c r="L22" s="50">
        <f t="shared" si="1"/>
        <v>0</v>
      </c>
      <c r="M22" s="113"/>
      <c r="N22" s="137">
        <f>HLOOKUP($D22,賃金入力!$H$1:$S$13,11,0)</f>
        <v>0</v>
      </c>
      <c r="O22" s="315">
        <f>HLOOKUP($D22,賃金入力!$H$1:$S$13,5,0)</f>
        <v>0</v>
      </c>
      <c r="P22" s="316"/>
      <c r="Q22" s="137">
        <f>HLOOKUP($D22,賃金入力!$H$1:$S$13,12,0)</f>
        <v>0</v>
      </c>
      <c r="R22" s="315">
        <f>HLOOKUP($D22,賃金入力!$H$1:$S$13,6,0)</f>
        <v>0</v>
      </c>
      <c r="S22" s="316"/>
      <c r="T22" s="46">
        <f t="shared" si="2"/>
        <v>0</v>
      </c>
      <c r="U22" s="315">
        <f t="shared" si="3"/>
        <v>0</v>
      </c>
      <c r="V22" s="316"/>
      <c r="W22" s="360">
        <f>HLOOKUP($D22,賃金入力!$H$1:$S$13,13,0)</f>
        <v>0</v>
      </c>
      <c r="X22" s="361"/>
      <c r="Y22" s="493">
        <f>HLOOKUP($D22,賃金入力!$H$1:$S$13,7,0)</f>
        <v>0</v>
      </c>
      <c r="Z22" s="494"/>
    </row>
    <row r="23" spans="2:26" ht="19.5" customHeight="1" x14ac:dyDescent="0.15">
      <c r="B23" s="110"/>
      <c r="C23" s="111"/>
      <c r="D23" s="115" t="s">
        <v>95</v>
      </c>
      <c r="E23" s="41">
        <f>HLOOKUP(D23,賃金入力!$H$1:$S$13,8,0)</f>
        <v>0</v>
      </c>
      <c r="F23" s="52">
        <f>HLOOKUP($D23,賃金入力!$H$1:$S$13,2,0)</f>
        <v>0</v>
      </c>
      <c r="G23" s="41">
        <f>HLOOKUP($D23,賃金入力!$H$1:$S$13,9,0)</f>
        <v>0</v>
      </c>
      <c r="H23" s="56">
        <f>HLOOKUP($D23,賃金入力!$H$1:$S$13,3,0)</f>
        <v>0</v>
      </c>
      <c r="I23" s="44">
        <f>HLOOKUP($D23,賃金入力!$H$1:$S$13,10,0)</f>
        <v>0</v>
      </c>
      <c r="J23" s="146">
        <f>HLOOKUP($D23,賃金入力!$H$1:$S$13,4,0)</f>
        <v>0</v>
      </c>
      <c r="K23" s="41">
        <f t="shared" si="0"/>
        <v>0</v>
      </c>
      <c r="L23" s="50">
        <f t="shared" si="1"/>
        <v>0</v>
      </c>
      <c r="M23" s="113"/>
      <c r="N23" s="137">
        <f>HLOOKUP($D23,賃金入力!$H$1:$S$13,11,0)</f>
        <v>0</v>
      </c>
      <c r="O23" s="315">
        <f>HLOOKUP($D23,賃金入力!$H$1:$S$13,5,0)</f>
        <v>0</v>
      </c>
      <c r="P23" s="316"/>
      <c r="Q23" s="137">
        <f>HLOOKUP($D23,賃金入力!$H$1:$S$13,12,0)</f>
        <v>0</v>
      </c>
      <c r="R23" s="315">
        <f>HLOOKUP($D23,賃金入力!$H$1:$S$13,6,0)</f>
        <v>0</v>
      </c>
      <c r="S23" s="316"/>
      <c r="T23" s="46">
        <f t="shared" si="2"/>
        <v>0</v>
      </c>
      <c r="U23" s="315">
        <f t="shared" si="3"/>
        <v>0</v>
      </c>
      <c r="V23" s="316"/>
      <c r="W23" s="360">
        <f>HLOOKUP($D23,賃金入力!$H$1:$S$13,13,0)</f>
        <v>0</v>
      </c>
      <c r="X23" s="361"/>
      <c r="Y23" s="493">
        <f>HLOOKUP($D23,賃金入力!$H$1:$S$13,7,0)</f>
        <v>0</v>
      </c>
      <c r="Z23" s="494"/>
    </row>
    <row r="24" spans="2:26" ht="19.5" customHeight="1" x14ac:dyDescent="0.15">
      <c r="B24" s="110"/>
      <c r="C24" s="111"/>
      <c r="D24" s="115" t="s">
        <v>10</v>
      </c>
      <c r="E24" s="41">
        <f>HLOOKUP(D24,賃金入力!$H$1:$S$13,8,0)</f>
        <v>0</v>
      </c>
      <c r="F24" s="52">
        <f>HLOOKUP($D24,賃金入力!$H$1:$S$13,2,0)</f>
        <v>0</v>
      </c>
      <c r="G24" s="41">
        <f>HLOOKUP($D24,賃金入力!$H$1:$S$13,9,0)</f>
        <v>0</v>
      </c>
      <c r="H24" s="56">
        <f>HLOOKUP($D24,賃金入力!$H$1:$S$13,3,0)</f>
        <v>0</v>
      </c>
      <c r="I24" s="44">
        <f>HLOOKUP($D24,賃金入力!$H$1:$S$13,10,0)</f>
        <v>0</v>
      </c>
      <c r="J24" s="146">
        <f>HLOOKUP($D24,賃金入力!$H$1:$S$13,4,0)</f>
        <v>0</v>
      </c>
      <c r="K24" s="41">
        <f t="shared" si="0"/>
        <v>0</v>
      </c>
      <c r="L24" s="50">
        <f t="shared" si="1"/>
        <v>0</v>
      </c>
      <c r="M24" s="113"/>
      <c r="N24" s="137">
        <f>HLOOKUP($D24,賃金入力!$H$1:$S$13,11,0)</f>
        <v>0</v>
      </c>
      <c r="O24" s="315">
        <f>HLOOKUP($D24,賃金入力!$H$1:$S$13,5,0)</f>
        <v>0</v>
      </c>
      <c r="P24" s="316"/>
      <c r="Q24" s="137">
        <f>HLOOKUP($D24,賃金入力!$H$1:$S$13,12,0)</f>
        <v>0</v>
      </c>
      <c r="R24" s="315">
        <f>HLOOKUP($D24,賃金入力!$H$1:$S$13,6,0)</f>
        <v>0</v>
      </c>
      <c r="S24" s="316"/>
      <c r="T24" s="46">
        <f t="shared" si="2"/>
        <v>0</v>
      </c>
      <c r="U24" s="315">
        <f t="shared" si="3"/>
        <v>0</v>
      </c>
      <c r="V24" s="316"/>
      <c r="W24" s="360">
        <f>HLOOKUP($D24,賃金入力!$H$1:$S$13,13,0)</f>
        <v>0</v>
      </c>
      <c r="X24" s="361"/>
      <c r="Y24" s="493">
        <f>HLOOKUP($D24,賃金入力!$H$1:$S$13,7,0)</f>
        <v>0</v>
      </c>
      <c r="Z24" s="494"/>
    </row>
    <row r="25" spans="2:26" ht="19.5" customHeight="1" x14ac:dyDescent="0.15">
      <c r="B25" s="116"/>
      <c r="D25" s="115" t="s">
        <v>11</v>
      </c>
      <c r="E25" s="41">
        <f>HLOOKUP(D25,賃金入力!$H$1:$S$13,8,0)</f>
        <v>0</v>
      </c>
      <c r="F25" s="52">
        <f>HLOOKUP($D25,賃金入力!$H$1:$S$13,2,0)</f>
        <v>0</v>
      </c>
      <c r="G25" s="41">
        <f>HLOOKUP($D25,賃金入力!$H$1:$S$13,9,0)</f>
        <v>0</v>
      </c>
      <c r="H25" s="56">
        <f>HLOOKUP($D25,賃金入力!$H$1:$S$13,3,0)</f>
        <v>0</v>
      </c>
      <c r="I25" s="44">
        <f>HLOOKUP($D25,賃金入力!$H$1:$S$13,10,0)</f>
        <v>0</v>
      </c>
      <c r="J25" s="146">
        <f>HLOOKUP($D25,賃金入力!$H$1:$S$13,4,0)</f>
        <v>0</v>
      </c>
      <c r="K25" s="41">
        <f t="shared" si="0"/>
        <v>0</v>
      </c>
      <c r="L25" s="50">
        <f t="shared" si="1"/>
        <v>0</v>
      </c>
      <c r="M25" s="113"/>
      <c r="N25" s="137">
        <f>HLOOKUP($D25,賃金入力!$H$1:$S$13,11,0)</f>
        <v>0</v>
      </c>
      <c r="O25" s="315">
        <f>HLOOKUP($D25,賃金入力!$H$1:$S$13,5,0)</f>
        <v>0</v>
      </c>
      <c r="P25" s="316"/>
      <c r="Q25" s="137">
        <f>HLOOKUP($D25,賃金入力!$H$1:$S$13,12,0)</f>
        <v>0</v>
      </c>
      <c r="R25" s="315">
        <f>HLOOKUP($D25,賃金入力!$H$1:$S$13,6,0)</f>
        <v>0</v>
      </c>
      <c r="S25" s="316"/>
      <c r="T25" s="46">
        <f t="shared" si="2"/>
        <v>0</v>
      </c>
      <c r="U25" s="315">
        <f t="shared" si="3"/>
        <v>0</v>
      </c>
      <c r="V25" s="316"/>
      <c r="W25" s="360">
        <f>HLOOKUP($D25,賃金入力!$H$1:$S$13,13,0)</f>
        <v>0</v>
      </c>
      <c r="X25" s="361"/>
      <c r="Y25" s="493">
        <f>HLOOKUP($D25,賃金入力!$H$1:$S$13,7,0)</f>
        <v>0</v>
      </c>
      <c r="Z25" s="494"/>
    </row>
    <row r="26" spans="2:26" ht="19.5" customHeight="1" x14ac:dyDescent="0.15">
      <c r="B26" s="265" t="str">
        <f>"令和"&amp;$B$1+1&amp;"年"</f>
        <v>令和8年</v>
      </c>
      <c r="C26" s="266"/>
      <c r="D26" s="112" t="s">
        <v>0</v>
      </c>
      <c r="E26" s="41">
        <f>HLOOKUP(D26,賃金入力!$H$1:$S$13,8,0)</f>
        <v>0</v>
      </c>
      <c r="F26" s="52">
        <f>HLOOKUP($D26,賃金入力!$H$1:$S$13,2,0)</f>
        <v>0</v>
      </c>
      <c r="G26" s="41">
        <f>HLOOKUP($D26,賃金入力!$H$1:$S$13,9,0)</f>
        <v>0</v>
      </c>
      <c r="H26" s="56">
        <f>HLOOKUP($D26,賃金入力!$H$1:$S$13,3,0)</f>
        <v>0</v>
      </c>
      <c r="I26" s="44">
        <f>HLOOKUP($D26,賃金入力!$H$1:$S$13,10,0)</f>
        <v>0</v>
      </c>
      <c r="J26" s="146">
        <f>HLOOKUP($D26,賃金入力!$H$1:$S$13,4,0)</f>
        <v>0</v>
      </c>
      <c r="K26" s="41">
        <f t="shared" si="0"/>
        <v>0</v>
      </c>
      <c r="L26" s="50">
        <f t="shared" si="1"/>
        <v>0</v>
      </c>
      <c r="M26" s="113"/>
      <c r="N26" s="137">
        <f>HLOOKUP($D26,賃金入力!$H$1:$S$13,11,0)</f>
        <v>0</v>
      </c>
      <c r="O26" s="315">
        <f>HLOOKUP($D26,賃金入力!$H$1:$S$13,5,0)</f>
        <v>0</v>
      </c>
      <c r="P26" s="316"/>
      <c r="Q26" s="137">
        <f>HLOOKUP($D26,賃金入力!$H$1:$S$13,12,0)</f>
        <v>0</v>
      </c>
      <c r="R26" s="315">
        <f>HLOOKUP($D26,賃金入力!$H$1:$S$13,6,0)</f>
        <v>0</v>
      </c>
      <c r="S26" s="316"/>
      <c r="T26" s="46">
        <f t="shared" si="2"/>
        <v>0</v>
      </c>
      <c r="U26" s="315">
        <f t="shared" si="3"/>
        <v>0</v>
      </c>
      <c r="V26" s="316"/>
      <c r="W26" s="360">
        <f>HLOOKUP($D26,賃金入力!$H$1:$S$13,13,0)</f>
        <v>0</v>
      </c>
      <c r="X26" s="361"/>
      <c r="Y26" s="493">
        <f>HLOOKUP($D26,賃金入力!$H$1:$S$13,7,0)</f>
        <v>0</v>
      </c>
      <c r="Z26" s="494"/>
    </row>
    <row r="27" spans="2:26" ht="19.5" customHeight="1" x14ac:dyDescent="0.15">
      <c r="B27" s="110"/>
      <c r="C27" s="111"/>
      <c r="D27" s="112" t="s">
        <v>1</v>
      </c>
      <c r="E27" s="41">
        <f>HLOOKUP(D27,賃金入力!$H$1:$S$13,8,0)</f>
        <v>0</v>
      </c>
      <c r="F27" s="52">
        <f>HLOOKUP($D27,賃金入力!$H$1:$S$13,2,0)</f>
        <v>0</v>
      </c>
      <c r="G27" s="41">
        <f>HLOOKUP($D27,賃金入力!$H$1:$S$13,9,0)</f>
        <v>0</v>
      </c>
      <c r="H27" s="56">
        <f>HLOOKUP($D27,賃金入力!$H$1:$S$13,3,0)</f>
        <v>0</v>
      </c>
      <c r="I27" s="44">
        <f>HLOOKUP($D27,賃金入力!$H$1:$S$13,10,0)</f>
        <v>0</v>
      </c>
      <c r="J27" s="146">
        <f>HLOOKUP($D27,賃金入力!$H$1:$S$13,4,0)</f>
        <v>0</v>
      </c>
      <c r="K27" s="41">
        <f t="shared" si="0"/>
        <v>0</v>
      </c>
      <c r="L27" s="50">
        <f t="shared" si="1"/>
        <v>0</v>
      </c>
      <c r="M27" s="113"/>
      <c r="N27" s="137">
        <f>HLOOKUP($D27,賃金入力!$H$1:$S$13,11,0)</f>
        <v>0</v>
      </c>
      <c r="O27" s="315">
        <f>HLOOKUP($D27,賃金入力!$H$1:$S$13,5,0)</f>
        <v>0</v>
      </c>
      <c r="P27" s="316"/>
      <c r="Q27" s="140">
        <f>HLOOKUP($D27,賃金入力!$H$1:$S$13,12,0)</f>
        <v>0</v>
      </c>
      <c r="R27" s="373">
        <f>HLOOKUP($D27,賃金入力!$H$1:$S$13,6,0)</f>
        <v>0</v>
      </c>
      <c r="S27" s="374"/>
      <c r="T27" s="41">
        <f t="shared" si="2"/>
        <v>0</v>
      </c>
      <c r="U27" s="315">
        <f t="shared" si="3"/>
        <v>0</v>
      </c>
      <c r="V27" s="316"/>
      <c r="W27" s="369">
        <f>HLOOKUP($D27,賃金入力!$H$1:$S$13,13,0)</f>
        <v>0</v>
      </c>
      <c r="X27" s="370"/>
      <c r="Y27" s="493">
        <f>HLOOKUP($D27,賃金入力!$H$1:$S$13,7,0)</f>
        <v>0</v>
      </c>
      <c r="Z27" s="494"/>
    </row>
    <row r="28" spans="2:26" ht="19.5" customHeight="1" x14ac:dyDescent="0.15">
      <c r="B28" s="119"/>
      <c r="C28" s="120"/>
      <c r="D28" s="121" t="s">
        <v>2</v>
      </c>
      <c r="E28" s="42">
        <f>HLOOKUP(D28,賃金入力!$H$1:$S$13,8,0)</f>
        <v>0</v>
      </c>
      <c r="F28" s="142">
        <f>HLOOKUP($D28,賃金入力!$H$1:$S$13,2,0)</f>
        <v>0</v>
      </c>
      <c r="G28" s="42">
        <f>HLOOKUP($D28,賃金入力!$H$1:$S$13,9,0)</f>
        <v>0</v>
      </c>
      <c r="H28" s="144">
        <f>HLOOKUP($D28,賃金入力!$H$1:$S$13,3,0)</f>
        <v>0</v>
      </c>
      <c r="I28" s="135">
        <f>HLOOKUP($D28,賃金入力!$H$1:$S$13,10,0)</f>
        <v>0</v>
      </c>
      <c r="J28" s="147">
        <f>HLOOKUP($D28,賃金入力!$H$1:$S$13,4,0)</f>
        <v>0</v>
      </c>
      <c r="K28" s="42">
        <f t="shared" si="0"/>
        <v>0</v>
      </c>
      <c r="L28" s="51">
        <f t="shared" si="1"/>
        <v>0</v>
      </c>
      <c r="M28" s="113"/>
      <c r="N28" s="44">
        <f>HLOOKUP($D28,賃金入力!$H$1:$S$13,11,0)</f>
        <v>0</v>
      </c>
      <c r="O28" s="323">
        <f>HLOOKUP($D28,賃金入力!$H$1:$S$13,5,0)</f>
        <v>0</v>
      </c>
      <c r="P28" s="324"/>
      <c r="Q28" s="138">
        <f>HLOOKUP($D28,賃金入力!$H$1:$S$13,12,0)</f>
        <v>0</v>
      </c>
      <c r="R28" s="321">
        <f>HLOOKUP($D28,賃金入力!$H$1:$S$13,6,0)</f>
        <v>0</v>
      </c>
      <c r="S28" s="322"/>
      <c r="T28" s="42">
        <f t="shared" si="2"/>
        <v>0</v>
      </c>
      <c r="U28" s="321">
        <f t="shared" si="3"/>
        <v>0</v>
      </c>
      <c r="V28" s="322"/>
      <c r="W28" s="369">
        <f>HLOOKUP($D28,賃金入力!$H$1:$S$13,13,0)</f>
        <v>0</v>
      </c>
      <c r="X28" s="370"/>
      <c r="Y28" s="493">
        <f>HLOOKUP($D28,賃金入力!$H$1:$S$13,7,0)</f>
        <v>0</v>
      </c>
      <c r="Z28" s="494"/>
    </row>
    <row r="29" spans="2:26" ht="19.5" customHeight="1" x14ac:dyDescent="0.15">
      <c r="B29" s="288" t="s">
        <v>12</v>
      </c>
      <c r="C29" s="35">
        <f>IF(D29=0,0,IF(D29&gt;3,$B$1,$B$1+1))</f>
        <v>0</v>
      </c>
      <c r="D29" s="36">
        <f>賃金入力!T15</f>
        <v>0</v>
      </c>
      <c r="E29" s="47">
        <f>HLOOKUP($D29,賃金入力!$T$1:$X$13,8,0)</f>
        <v>0</v>
      </c>
      <c r="F29" s="141">
        <f>HLOOKUP($D29,賃金入力!$T$1:$X$13,2,0)</f>
        <v>0</v>
      </c>
      <c r="G29" s="47">
        <f>HLOOKUP($D29,賃金入力!$T$1:$X$13,9,0)</f>
        <v>0</v>
      </c>
      <c r="H29" s="54">
        <f>HLOOKUP($D29,賃金入力!$T$1:$X$13,3,0)</f>
        <v>0</v>
      </c>
      <c r="I29" s="43">
        <f>HLOOKUP($D29,賃金入力!$T$1:$X$13,10,0)</f>
        <v>0</v>
      </c>
      <c r="J29" s="55">
        <f>HLOOKUP($D29,賃金入力!$T$1:$X$13,4,0)</f>
        <v>0</v>
      </c>
      <c r="K29" s="43">
        <f t="shared" si="0"/>
        <v>0</v>
      </c>
      <c r="L29" s="52">
        <f t="shared" si="1"/>
        <v>0</v>
      </c>
      <c r="M29" s="125"/>
      <c r="N29" s="43">
        <f>HLOOKUP($D29,賃金入力!$T$1:$X$13,11,0)</f>
        <v>0</v>
      </c>
      <c r="O29" s="325">
        <f>HLOOKUP($D29,賃金入力!$T$1:$X$13,5,0)</f>
        <v>0</v>
      </c>
      <c r="P29" s="326"/>
      <c r="Q29" s="43">
        <f>HLOOKUP($D29,賃金入力!$T$1:$X$13,12,0)</f>
        <v>0</v>
      </c>
      <c r="R29" s="325">
        <f>HLOOKUP($D29,賃金入力!$T$1:$X$13,6,0)</f>
        <v>0</v>
      </c>
      <c r="S29" s="326"/>
      <c r="T29" s="47">
        <f t="shared" si="2"/>
        <v>0</v>
      </c>
      <c r="U29" s="323">
        <f>O29+R29</f>
        <v>0</v>
      </c>
      <c r="V29" s="324"/>
      <c r="W29" s="362">
        <f>HLOOKUP($D29,賃金入力!$T$1:$X$13,13,0)</f>
        <v>0</v>
      </c>
      <c r="X29" s="363"/>
      <c r="Y29" s="491">
        <f>HLOOKUP($D29,賃金入力!$T$1:$X$13,7,0)</f>
        <v>0</v>
      </c>
      <c r="Z29" s="492"/>
    </row>
    <row r="30" spans="2:26" ht="19.5" customHeight="1" x14ac:dyDescent="0.15">
      <c r="B30" s="289"/>
      <c r="C30" s="37">
        <f>IF(D30=0,0,IF(D30&gt;3,$B$1,$B$1+1))</f>
        <v>0</v>
      </c>
      <c r="D30" s="38">
        <f>賃金入力!V15</f>
        <v>0</v>
      </c>
      <c r="E30" s="41">
        <f>HLOOKUP($D30,賃金入力!$T$1:$X$13,8,0)</f>
        <v>0</v>
      </c>
      <c r="F30" s="52">
        <f>HLOOKUP($D30,賃金入力!$T$1:$X$13,2,0)</f>
        <v>0</v>
      </c>
      <c r="G30" s="41">
        <f>HLOOKUP($D30,賃金入力!$T$1:$X$13,9,0)</f>
        <v>0</v>
      </c>
      <c r="H30" s="56">
        <f>HLOOKUP($D30,賃金入力!$T$1:$X$13,3,0)</f>
        <v>0</v>
      </c>
      <c r="I30" s="44">
        <f>HLOOKUP($D30,賃金入力!$T$1:$X$13,10,0)</f>
        <v>0</v>
      </c>
      <c r="J30" s="146">
        <f>HLOOKUP($D30,賃金入力!$T$1:$X$13,4,0)</f>
        <v>0</v>
      </c>
      <c r="K30" s="44">
        <f t="shared" si="0"/>
        <v>0</v>
      </c>
      <c r="L30" s="50">
        <f t="shared" si="1"/>
        <v>0</v>
      </c>
      <c r="M30" s="113"/>
      <c r="N30" s="137">
        <f>HLOOKUP($D30,賃金入力!$T$1:$X$13,11,0)</f>
        <v>0</v>
      </c>
      <c r="O30" s="315">
        <f>HLOOKUP($D30,賃金入力!$T$1:$X$13,5,0)</f>
        <v>0</v>
      </c>
      <c r="P30" s="316"/>
      <c r="Q30" s="137">
        <f>HLOOKUP($D30,賃金入力!$T$1:$X$13,12,0)</f>
        <v>0</v>
      </c>
      <c r="R30" s="315">
        <f>HLOOKUP($D30,賃金入力!$T$1:$X$13,6,0)</f>
        <v>0</v>
      </c>
      <c r="S30" s="316"/>
      <c r="T30" s="46">
        <f t="shared" si="2"/>
        <v>0</v>
      </c>
      <c r="U30" s="315">
        <f>O30+R30</f>
        <v>0</v>
      </c>
      <c r="V30" s="316"/>
      <c r="W30" s="360">
        <f>HLOOKUP($D30,賃金入力!$T$1:$X$13,13,0)</f>
        <v>0</v>
      </c>
      <c r="X30" s="361"/>
      <c r="Y30" s="508">
        <f>HLOOKUP($D30,賃金入力!$T$1:$X$13,7,0)</f>
        <v>0</v>
      </c>
      <c r="Z30" s="509"/>
    </row>
    <row r="31" spans="2:26" ht="19.5" customHeight="1" x14ac:dyDescent="0.15">
      <c r="B31" s="290"/>
      <c r="C31" s="39">
        <f>IF(D31=0,0,IF(D31&gt;3,$B$1,$B$1+1))</f>
        <v>0</v>
      </c>
      <c r="D31" s="40">
        <f>賃金入力!X15</f>
        <v>0</v>
      </c>
      <c r="E31" s="41">
        <f>HLOOKUP($D31,賃金入力!$T$1:$X$13,8,0)</f>
        <v>0</v>
      </c>
      <c r="F31" s="143">
        <f>HLOOKUP($D31,賃金入力!$T$1:$X$13,2,0)</f>
        <v>0</v>
      </c>
      <c r="G31" s="41">
        <f>HLOOKUP($D31,賃金入力!$T$1:$X$13,9,0)</f>
        <v>0</v>
      </c>
      <c r="H31" s="145">
        <f>HLOOKUP($D31,賃金入力!$T$1:$X$13,3,0)</f>
        <v>0</v>
      </c>
      <c r="I31" s="45">
        <f>HLOOKUP($D31,賃金入力!$T$1:$X$13,10,0)</f>
        <v>0</v>
      </c>
      <c r="J31" s="146">
        <f>HLOOKUP($D31,賃金入力!$T$1:$X$13,4,0)</f>
        <v>0</v>
      </c>
      <c r="K31" s="45">
        <f t="shared" si="0"/>
        <v>0</v>
      </c>
      <c r="L31" s="52">
        <f t="shared" si="1"/>
        <v>0</v>
      </c>
      <c r="M31" s="113"/>
      <c r="N31" s="138">
        <f>HLOOKUP($D31,賃金入力!$T$1:$X$13,11,0)</f>
        <v>0</v>
      </c>
      <c r="O31" s="321">
        <f>HLOOKUP($D31,賃金入力!$T$1:$X$13,5,0)</f>
        <v>0</v>
      </c>
      <c r="P31" s="322"/>
      <c r="Q31" s="138">
        <f>HLOOKUP($D31,賃金入力!$T$1:$X$13,12,0)</f>
        <v>0</v>
      </c>
      <c r="R31" s="321">
        <f>HLOOKUP($D31,賃金入力!$T$1:$X$13,6,0)</f>
        <v>0</v>
      </c>
      <c r="S31" s="322"/>
      <c r="T31" s="48">
        <f t="shared" si="2"/>
        <v>0</v>
      </c>
      <c r="U31" s="489">
        <f>O31+R31</f>
        <v>0</v>
      </c>
      <c r="V31" s="490"/>
      <c r="W31" s="495">
        <f>HLOOKUP($D31,賃金入力!$T$1:$X$13,13,0)</f>
        <v>0</v>
      </c>
      <c r="X31" s="496"/>
      <c r="Y31" s="510">
        <f>HLOOKUP($D31,賃金入力!$T$1:$X$13,7,0)</f>
        <v>0</v>
      </c>
      <c r="Z31" s="511"/>
    </row>
    <row r="32" spans="2:26" ht="22.5" customHeight="1" thickBot="1" x14ac:dyDescent="0.2">
      <c r="B32" s="335" t="s">
        <v>29</v>
      </c>
      <c r="C32" s="336"/>
      <c r="D32" s="336"/>
      <c r="E32" s="273"/>
      <c r="F32" s="328">
        <f>SUM(F17:F31)</f>
        <v>0</v>
      </c>
      <c r="G32" s="273"/>
      <c r="H32" s="328">
        <f>SUM(H17:H31)</f>
        <v>0</v>
      </c>
      <c r="I32" s="273"/>
      <c r="J32" s="328">
        <f>SUM(J17:J31)</f>
        <v>0</v>
      </c>
      <c r="K32" s="128" t="s">
        <v>88</v>
      </c>
      <c r="L32" s="53">
        <f>SUM(L17:L31)</f>
        <v>0</v>
      </c>
      <c r="M32" s="107"/>
      <c r="N32" s="273"/>
      <c r="O32" s="376">
        <f>SUM(O17:O31)</f>
        <v>0</v>
      </c>
      <c r="P32" s="377"/>
      <c r="Q32" s="273"/>
      <c r="R32" s="376">
        <f>SUM(R17:S31)</f>
        <v>0</v>
      </c>
      <c r="S32" s="377"/>
      <c r="T32" s="129" t="s">
        <v>89</v>
      </c>
      <c r="U32" s="350">
        <f>SUM(U17:V31)</f>
        <v>0</v>
      </c>
      <c r="V32" s="351"/>
      <c r="W32" s="341" t="s">
        <v>90</v>
      </c>
      <c r="X32" s="342"/>
      <c r="Y32" s="352">
        <f>SUM(Y17:Z31)</f>
        <v>0</v>
      </c>
      <c r="Z32" s="353"/>
    </row>
    <row r="33" spans="1:26" ht="22.5" customHeight="1" thickBot="1" x14ac:dyDescent="0.2">
      <c r="A33" s="470">
        <f>COUNTIF(賃金入力!G16:G125,3)</f>
        <v>0</v>
      </c>
      <c r="B33" s="337"/>
      <c r="C33" s="338"/>
      <c r="D33" s="338"/>
      <c r="E33" s="274"/>
      <c r="F33" s="329"/>
      <c r="G33" s="274"/>
      <c r="H33" s="329"/>
      <c r="I33" s="274"/>
      <c r="J33" s="329"/>
      <c r="K33" s="358">
        <f>IF(SUM(K17:K28)=0,0,SUM(K17:K28)/COUNTIF(K17:K28,"&gt;0"))</f>
        <v>0</v>
      </c>
      <c r="L33" s="60">
        <f>ROUNDDOWN(L32/1000,0)</f>
        <v>0</v>
      </c>
      <c r="M33" s="130"/>
      <c r="N33" s="274"/>
      <c r="O33" s="378"/>
      <c r="P33" s="379"/>
      <c r="Q33" s="274"/>
      <c r="R33" s="378"/>
      <c r="S33" s="379"/>
      <c r="T33" s="57">
        <f>IF(SUM(T17:T28)=0,0,SUM(T17:T28)/COUNTIF(T17:T28,"&gt;0"))</f>
        <v>0</v>
      </c>
      <c r="U33" s="131"/>
      <c r="V33" s="58">
        <f>ROUNDDOWN(U32/1000,0)</f>
        <v>0</v>
      </c>
      <c r="W33" s="346">
        <f>IF(COUNTIF(W17:X28,"&gt;0")=0,0,SUM(W17:W28)/COUNTIF(W17:W28,"&gt;0"))</f>
        <v>0</v>
      </c>
      <c r="X33" s="347"/>
      <c r="Y33" s="132"/>
      <c r="Z33" s="59">
        <f>ROUNDDOWN(Y32/1000,0)</f>
        <v>0</v>
      </c>
    </row>
    <row r="34" spans="1:26" ht="22.5" customHeight="1" thickBot="1" x14ac:dyDescent="0.2">
      <c r="A34" s="470"/>
      <c r="B34" s="337"/>
      <c r="C34" s="338"/>
      <c r="D34" s="338"/>
      <c r="E34" s="274"/>
      <c r="F34" s="329"/>
      <c r="G34" s="274"/>
      <c r="H34" s="329"/>
      <c r="I34" s="274"/>
      <c r="J34" s="329"/>
      <c r="K34" s="359"/>
      <c r="L34" s="60">
        <f>L33+F45</f>
        <v>0</v>
      </c>
      <c r="M34" s="130"/>
      <c r="N34" s="274"/>
      <c r="O34" s="378"/>
      <c r="P34" s="379"/>
      <c r="Q34" s="274"/>
      <c r="R34" s="378"/>
      <c r="S34" s="379"/>
      <c r="T34" s="133"/>
      <c r="U34" s="348">
        <f>V33-Z33</f>
        <v>0</v>
      </c>
      <c r="V34" s="348"/>
      <c r="W34" s="348"/>
      <c r="X34" s="348"/>
      <c r="Y34" s="348"/>
      <c r="Z34" s="349"/>
    </row>
    <row r="35" spans="1:26" s="134" customFormat="1" ht="12.75" customHeight="1" x14ac:dyDescent="0.15">
      <c r="A35" s="471"/>
      <c r="B35" s="247" t="str">
        <f>"⑫　令　和　"&amp;$B$1&amp;"　年　度　確　定"</f>
        <v>⑫　令　和　7　年　度　確　定</v>
      </c>
      <c r="C35" s="248"/>
      <c r="D35" s="248"/>
      <c r="E35" s="248"/>
      <c r="F35" s="248"/>
      <c r="G35" s="249"/>
      <c r="H35" s="319" t="s">
        <v>36</v>
      </c>
      <c r="I35" s="268" t="str">
        <f>"⑬　令　和　7　年　度　概　算"</f>
        <v>⑬　令　和　7　年　度　概　算</v>
      </c>
      <c r="J35" s="269"/>
      <c r="K35" s="269"/>
      <c r="L35" s="270"/>
      <c r="M35" s="330" t="str">
        <f>"　　⑭　令　和　7　年度　賃金総額の見込額"</f>
        <v>　　⑭　令　和　7　年度　賃金総額の見込額</v>
      </c>
      <c r="N35" s="331"/>
      <c r="O35" s="331"/>
      <c r="P35" s="331"/>
      <c r="Q35" s="331"/>
      <c r="R35" s="331"/>
      <c r="S35" s="331"/>
      <c r="T35" s="332"/>
      <c r="U35" s="343"/>
      <c r="V35" s="344"/>
      <c r="W35" s="344"/>
      <c r="X35" s="344"/>
      <c r="Y35" s="344"/>
      <c r="Z35" s="345"/>
    </row>
    <row r="36" spans="1:26" s="134" customFormat="1" ht="12.75" customHeight="1" x14ac:dyDescent="0.15">
      <c r="A36" s="471"/>
      <c r="B36" s="339" t="s">
        <v>30</v>
      </c>
      <c r="C36" s="340"/>
      <c r="D36" s="340"/>
      <c r="E36" s="340"/>
      <c r="F36" s="250" t="s">
        <v>31</v>
      </c>
      <c r="G36" s="251"/>
      <c r="H36" s="320"/>
      <c r="I36" s="318" t="s">
        <v>32</v>
      </c>
      <c r="J36" s="250"/>
      <c r="K36" s="250" t="s">
        <v>31</v>
      </c>
      <c r="L36" s="327"/>
      <c r="M36" s="381" t="s">
        <v>37</v>
      </c>
      <c r="N36" s="250"/>
      <c r="O36" s="250"/>
      <c r="P36" s="386" t="s">
        <v>39</v>
      </c>
      <c r="Q36" s="386"/>
      <c r="R36" s="386"/>
      <c r="S36" s="250" t="s">
        <v>40</v>
      </c>
      <c r="T36" s="387"/>
      <c r="U36" s="482"/>
      <c r="V36" s="483"/>
      <c r="W36" s="484"/>
      <c r="X36" s="479"/>
      <c r="Y36" s="480"/>
      <c r="Z36" s="481"/>
    </row>
    <row r="37" spans="1:26" ht="11.25" customHeight="1" x14ac:dyDescent="0.15">
      <c r="A37" s="467">
        <f>IF(A33=0,0,1)</f>
        <v>0</v>
      </c>
      <c r="B37" s="293">
        <v>12</v>
      </c>
      <c r="C37" s="252"/>
      <c r="D37" s="252"/>
      <c r="E37" s="253"/>
      <c r="F37" s="333">
        <f>IF(B37=12,C37*365,ROUNDUP(C37*365/12,0)*B37)</f>
        <v>0</v>
      </c>
      <c r="G37" s="334"/>
      <c r="H37" s="246"/>
      <c r="I37" s="293">
        <v>12</v>
      </c>
      <c r="J37" s="253"/>
      <c r="K37" s="333">
        <f>IF(I37=12,J37*365,ROUNDUP(J37*365/12,0)*I37)</f>
        <v>0</v>
      </c>
      <c r="L37" s="334"/>
      <c r="M37" s="392" t="s">
        <v>92</v>
      </c>
      <c r="N37" s="393"/>
      <c r="O37" s="393"/>
      <c r="P37" s="380"/>
      <c r="Q37" s="380"/>
      <c r="R37" s="380"/>
      <c r="S37" s="442"/>
      <c r="T37" s="443"/>
      <c r="U37" s="436" t="str">
        <f>IF($A37=0,"",VLOOKUP($A37,賃金入力!$A$16:$C$125,2,0))</f>
        <v/>
      </c>
      <c r="V37" s="437"/>
      <c r="W37" s="438"/>
      <c r="X37" s="410" t="str">
        <f>IF($A37=0,"",VLOOKUP($A37,賃金入力!$A$16:$C$125,3,0))</f>
        <v/>
      </c>
      <c r="Y37" s="411"/>
      <c r="Z37" s="412"/>
    </row>
    <row r="38" spans="1:26" ht="11.25" customHeight="1" x14ac:dyDescent="0.15">
      <c r="A38" s="467"/>
      <c r="B38" s="294"/>
      <c r="C38" s="254"/>
      <c r="D38" s="254"/>
      <c r="E38" s="255"/>
      <c r="F38" s="333"/>
      <c r="G38" s="334"/>
      <c r="H38" s="246"/>
      <c r="I38" s="294"/>
      <c r="J38" s="255"/>
      <c r="K38" s="333"/>
      <c r="L38" s="334"/>
      <c r="M38" s="392"/>
      <c r="N38" s="393"/>
      <c r="O38" s="393"/>
      <c r="P38" s="380"/>
      <c r="Q38" s="380"/>
      <c r="R38" s="380"/>
      <c r="S38" s="442"/>
      <c r="T38" s="443"/>
      <c r="U38" s="439"/>
      <c r="V38" s="440"/>
      <c r="W38" s="441"/>
      <c r="X38" s="410"/>
      <c r="Y38" s="411"/>
      <c r="Z38" s="412"/>
    </row>
    <row r="39" spans="1:26" ht="11.25" customHeight="1" x14ac:dyDescent="0.15">
      <c r="A39" s="467">
        <f>IF(A37=0,0,IF($A$33&lt;A37+1,0,MAX(A35:A38)+1))</f>
        <v>0</v>
      </c>
      <c r="B39" s="293">
        <v>12</v>
      </c>
      <c r="C39" s="252"/>
      <c r="D39" s="252"/>
      <c r="E39" s="253"/>
      <c r="F39" s="333">
        <f>IF(B39=12,C39*365,ROUNDUP(C39*365/12,0)*B39)</f>
        <v>0</v>
      </c>
      <c r="G39" s="334"/>
      <c r="H39" s="246"/>
      <c r="I39" s="293">
        <v>12</v>
      </c>
      <c r="J39" s="253"/>
      <c r="K39" s="333">
        <f>IF(I39=12,J39*365,ROUNDUP(J39*365/12,0)*I39)</f>
        <v>0</v>
      </c>
      <c r="L39" s="334"/>
      <c r="M39" s="392" t="s">
        <v>60</v>
      </c>
      <c r="N39" s="393"/>
      <c r="O39" s="393"/>
      <c r="P39" s="375"/>
      <c r="Q39" s="375"/>
      <c r="R39" s="375"/>
      <c r="S39" s="382"/>
      <c r="T39" s="383"/>
      <c r="U39" s="436" t="str">
        <f>IF($A39=0,"",VLOOKUP($A39,賃金入力!$A$16:$C$125,2,0))</f>
        <v/>
      </c>
      <c r="V39" s="437"/>
      <c r="W39" s="438"/>
      <c r="X39" s="410" t="str">
        <f>IF($A39=0,"",VLOOKUP($A39,賃金入力!$A$16:$C$125,3,0))</f>
        <v/>
      </c>
      <c r="Y39" s="411"/>
      <c r="Z39" s="412"/>
    </row>
    <row r="40" spans="1:26" ht="11.25" customHeight="1" x14ac:dyDescent="0.15">
      <c r="A40" s="467"/>
      <c r="B40" s="294"/>
      <c r="C40" s="254"/>
      <c r="D40" s="254"/>
      <c r="E40" s="255"/>
      <c r="F40" s="333"/>
      <c r="G40" s="334"/>
      <c r="H40" s="246"/>
      <c r="I40" s="294"/>
      <c r="J40" s="255"/>
      <c r="K40" s="333"/>
      <c r="L40" s="334"/>
      <c r="M40" s="392"/>
      <c r="N40" s="393"/>
      <c r="O40" s="393"/>
      <c r="P40" s="375"/>
      <c r="Q40" s="375"/>
      <c r="R40" s="375"/>
      <c r="S40" s="384"/>
      <c r="T40" s="385"/>
      <c r="U40" s="439"/>
      <c r="V40" s="440"/>
      <c r="W40" s="441"/>
      <c r="X40" s="410"/>
      <c r="Y40" s="411"/>
      <c r="Z40" s="412"/>
    </row>
    <row r="41" spans="1:26" ht="11.25" customHeight="1" x14ac:dyDescent="0.15">
      <c r="A41" s="467">
        <f>IF(A39=0,0,IF($A$33&lt;A39+1,0,MAX(A37:A40)+1))</f>
        <v>0</v>
      </c>
      <c r="B41" s="293">
        <v>12</v>
      </c>
      <c r="C41" s="388"/>
      <c r="D41" s="388"/>
      <c r="E41" s="389"/>
      <c r="F41" s="333">
        <f>IF(B41=12,C41*365,ROUNDUP(C41*365/12,0)*B41)</f>
        <v>0</v>
      </c>
      <c r="G41" s="334"/>
      <c r="H41" s="246"/>
      <c r="I41" s="293">
        <v>12</v>
      </c>
      <c r="J41" s="253"/>
      <c r="K41" s="333">
        <f>IF(I41=12,J41*365,ROUNDUP(J41*365/12,0)*I41)</f>
        <v>0</v>
      </c>
      <c r="L41" s="334"/>
      <c r="M41" s="392" t="s">
        <v>61</v>
      </c>
      <c r="N41" s="393"/>
      <c r="O41" s="393"/>
      <c r="P41" s="468"/>
      <c r="Q41" s="468"/>
      <c r="R41" s="468"/>
      <c r="S41" s="421"/>
      <c r="T41" s="422"/>
      <c r="U41" s="436" t="str">
        <f>IF($A41=0,"",VLOOKUP($A41,賃金入力!$A$16:$C$125,2,0))</f>
        <v/>
      </c>
      <c r="V41" s="437"/>
      <c r="W41" s="438"/>
      <c r="X41" s="410" t="str">
        <f>IF($A41=0,"",VLOOKUP($A41,賃金入力!$A$16:$C$125,3,0))</f>
        <v/>
      </c>
      <c r="Y41" s="411"/>
      <c r="Z41" s="412"/>
    </row>
    <row r="42" spans="1:26" ht="11.25" customHeight="1" x14ac:dyDescent="0.15">
      <c r="A42" s="467"/>
      <c r="B42" s="294"/>
      <c r="C42" s="396"/>
      <c r="D42" s="396"/>
      <c r="E42" s="397"/>
      <c r="F42" s="333"/>
      <c r="G42" s="334"/>
      <c r="H42" s="246"/>
      <c r="I42" s="294"/>
      <c r="J42" s="255"/>
      <c r="K42" s="333"/>
      <c r="L42" s="334"/>
      <c r="M42" s="392"/>
      <c r="N42" s="393"/>
      <c r="O42" s="393"/>
      <c r="P42" s="468"/>
      <c r="Q42" s="468"/>
      <c r="R42" s="468"/>
      <c r="S42" s="423"/>
      <c r="T42" s="424"/>
      <c r="U42" s="439"/>
      <c r="V42" s="440"/>
      <c r="W42" s="441"/>
      <c r="X42" s="410"/>
      <c r="Y42" s="411"/>
      <c r="Z42" s="412"/>
    </row>
    <row r="43" spans="1:26" ht="11.25" customHeight="1" x14ac:dyDescent="0.15">
      <c r="A43" s="467">
        <f>IF(A41=0,0,IF($A$33&lt;A41+1,0,MAX(A39:A42)+1))</f>
        <v>0</v>
      </c>
      <c r="B43" s="293">
        <v>12</v>
      </c>
      <c r="C43" s="388"/>
      <c r="D43" s="388"/>
      <c r="E43" s="389"/>
      <c r="F43" s="333">
        <f>IF(B43=12,C43*365,ROUNDUP(C43*365/12,0)*B43)</f>
        <v>0</v>
      </c>
      <c r="G43" s="334"/>
      <c r="H43" s="246"/>
      <c r="I43" s="293">
        <v>12</v>
      </c>
      <c r="J43" s="253"/>
      <c r="K43" s="333">
        <f>IF(I43=12,J43*365,ROUNDUP(J43*365/12,0)*I43)</f>
        <v>0</v>
      </c>
      <c r="L43" s="334"/>
      <c r="M43" s="392" t="s">
        <v>62</v>
      </c>
      <c r="N43" s="393"/>
      <c r="O43" s="393"/>
      <c r="P43" s="468"/>
      <c r="Q43" s="468"/>
      <c r="R43" s="468"/>
      <c r="S43" s="421"/>
      <c r="T43" s="422"/>
      <c r="U43" s="436" t="str">
        <f>IF($A43=0,"",VLOOKUP($A43,賃金入力!$A$16:$C$125,2,0))</f>
        <v/>
      </c>
      <c r="V43" s="437"/>
      <c r="W43" s="438"/>
      <c r="X43" s="410" t="str">
        <f>IF($A43=0,"",VLOOKUP($A43,賃金入力!$A$16:$C$125,3,0))</f>
        <v/>
      </c>
      <c r="Y43" s="411"/>
      <c r="Z43" s="412"/>
    </row>
    <row r="44" spans="1:26" ht="11.25" customHeight="1" thickBot="1" x14ac:dyDescent="0.2">
      <c r="A44" s="467"/>
      <c r="B44" s="294"/>
      <c r="C44" s="390"/>
      <c r="D44" s="390"/>
      <c r="E44" s="391"/>
      <c r="F44" s="333"/>
      <c r="G44" s="334"/>
      <c r="H44" s="246"/>
      <c r="I44" s="294"/>
      <c r="J44" s="255"/>
      <c r="K44" s="333"/>
      <c r="L44" s="334"/>
      <c r="M44" s="394"/>
      <c r="N44" s="395"/>
      <c r="O44" s="395"/>
      <c r="P44" s="469"/>
      <c r="Q44" s="469"/>
      <c r="R44" s="469"/>
      <c r="S44" s="425"/>
      <c r="T44" s="426"/>
      <c r="U44" s="439"/>
      <c r="V44" s="440"/>
      <c r="W44" s="441"/>
      <c r="X44" s="410"/>
      <c r="Y44" s="411"/>
      <c r="Z44" s="412"/>
    </row>
    <row r="45" spans="1:26" ht="11.25" customHeight="1" x14ac:dyDescent="0.15">
      <c r="A45" s="467">
        <f>IF(A43=0,0,IF($A$33&lt;A43+1,0,MAX(A41:A44)+1))</f>
        <v>0</v>
      </c>
      <c r="B45" s="472"/>
      <c r="C45" s="473"/>
      <c r="D45" s="473"/>
      <c r="E45" s="474"/>
      <c r="F45" s="406">
        <f>ROUNDDOWN(SUM(F37:G44)/1000,0)</f>
        <v>0</v>
      </c>
      <c r="G45" s="478"/>
      <c r="H45" s="404" t="s">
        <v>38</v>
      </c>
      <c r="I45" s="406">
        <f>IF(P45="前年と同額",L33,P45)+K45</f>
        <v>0</v>
      </c>
      <c r="J45" s="407"/>
      <c r="K45" s="413">
        <f>ROUNDDOWN(SUM(K37:L44)/1000,0)</f>
        <v>0</v>
      </c>
      <c r="L45" s="414"/>
      <c r="M45" s="417" t="s">
        <v>38</v>
      </c>
      <c r="N45" s="418"/>
      <c r="O45" s="418"/>
      <c r="P45" s="398" t="str">
        <f>IF(SUM(P37:R44)=0,"前年と同額",ROUNDDOWN(SUM(P41:R44)/1000,0))</f>
        <v>前年と同額</v>
      </c>
      <c r="Q45" s="399"/>
      <c r="R45" s="400"/>
      <c r="S45" s="502" t="str">
        <f>IF(SUM(S37:T44)=0,"前年と同額",ROUNDDOWN(SUM(S41:T44)/1000,0))</f>
        <v>前年と同額</v>
      </c>
      <c r="T45" s="349"/>
      <c r="U45" s="430" t="str">
        <f>IF($A45=0,"",VLOOKUP($A45,賃金入力!$A$16:$C$125,2,0))</f>
        <v/>
      </c>
      <c r="V45" s="431"/>
      <c r="W45" s="432"/>
      <c r="X45" s="410" t="str">
        <f>IF($A45=0,"",VLOOKUP($A45,賃金入力!$A$16:$C$125,3,0))</f>
        <v/>
      </c>
      <c r="Y45" s="411"/>
      <c r="Z45" s="412"/>
    </row>
    <row r="46" spans="1:26" ht="11.25" customHeight="1" thickBot="1" x14ac:dyDescent="0.2">
      <c r="A46" s="467"/>
      <c r="B46" s="475"/>
      <c r="C46" s="476"/>
      <c r="D46" s="476"/>
      <c r="E46" s="477"/>
      <c r="F46" s="415"/>
      <c r="G46" s="416"/>
      <c r="H46" s="405"/>
      <c r="I46" s="408"/>
      <c r="J46" s="409"/>
      <c r="K46" s="415"/>
      <c r="L46" s="416"/>
      <c r="M46" s="419"/>
      <c r="N46" s="420"/>
      <c r="O46" s="420"/>
      <c r="P46" s="401"/>
      <c r="Q46" s="402"/>
      <c r="R46" s="403"/>
      <c r="S46" s="503"/>
      <c r="T46" s="504"/>
      <c r="U46" s="433"/>
      <c r="V46" s="434"/>
      <c r="W46" s="435"/>
      <c r="X46" s="427"/>
      <c r="Y46" s="428"/>
      <c r="Z46" s="429"/>
    </row>
  </sheetData>
  <mergeCells count="227">
    <mergeCell ref="I2:R2"/>
    <mergeCell ref="B2:E2"/>
    <mergeCell ref="S45:T46"/>
    <mergeCell ref="X7:Z7"/>
    <mergeCell ref="Y30:Z30"/>
    <mergeCell ref="Y31:Z31"/>
    <mergeCell ref="Y29:Z29"/>
    <mergeCell ref="Y26:Z26"/>
    <mergeCell ref="Y22:Z22"/>
    <mergeCell ref="Y23:Z23"/>
    <mergeCell ref="W28:X28"/>
    <mergeCell ref="Y27:Z27"/>
    <mergeCell ref="U22:V22"/>
    <mergeCell ref="W15:Z15"/>
    <mergeCell ref="Y24:Z24"/>
    <mergeCell ref="Y25:Z25"/>
    <mergeCell ref="U30:V30"/>
    <mergeCell ref="W22:X22"/>
    <mergeCell ref="U24:V24"/>
    <mergeCell ref="U25:V25"/>
    <mergeCell ref="U26:V26"/>
    <mergeCell ref="Y28:Z28"/>
    <mergeCell ref="Y21:Z21"/>
    <mergeCell ref="Y16:Z16"/>
    <mergeCell ref="U16:V16"/>
    <mergeCell ref="U17:V17"/>
    <mergeCell ref="U18:V18"/>
    <mergeCell ref="U19:V19"/>
    <mergeCell ref="U20:V20"/>
    <mergeCell ref="W21:X21"/>
    <mergeCell ref="W17:X17"/>
    <mergeCell ref="W18:X18"/>
    <mergeCell ref="Y17:Z17"/>
    <mergeCell ref="Y18:Z18"/>
    <mergeCell ref="Y19:Z19"/>
    <mergeCell ref="Y20:Z20"/>
    <mergeCell ref="A43:A44"/>
    <mergeCell ref="U29:V29"/>
    <mergeCell ref="U28:V28"/>
    <mergeCell ref="P41:R42"/>
    <mergeCell ref="P43:R44"/>
    <mergeCell ref="H41:H42"/>
    <mergeCell ref="U21:V21"/>
    <mergeCell ref="A45:A46"/>
    <mergeCell ref="A33:A34"/>
    <mergeCell ref="A35:A36"/>
    <mergeCell ref="A37:A38"/>
    <mergeCell ref="A39:A40"/>
    <mergeCell ref="A41:A42"/>
    <mergeCell ref="B45:E46"/>
    <mergeCell ref="F45:G46"/>
    <mergeCell ref="U39:W40"/>
    <mergeCell ref="U41:W42"/>
    <mergeCell ref="U36:W36"/>
    <mergeCell ref="U43:W44"/>
    <mergeCell ref="U23:V23"/>
    <mergeCell ref="U31:V31"/>
    <mergeCell ref="W31:X31"/>
    <mergeCell ref="U27:V27"/>
    <mergeCell ref="R3:V3"/>
    <mergeCell ref="B3:E3"/>
    <mergeCell ref="K8:K9"/>
    <mergeCell ref="L8:L9"/>
    <mergeCell ref="M8:O9"/>
    <mergeCell ref="I3:N4"/>
    <mergeCell ref="P8:P9"/>
    <mergeCell ref="R4:V8"/>
    <mergeCell ref="B4:E5"/>
    <mergeCell ref="B7:E7"/>
    <mergeCell ref="X43:Z44"/>
    <mergeCell ref="K45:L46"/>
    <mergeCell ref="M45:O46"/>
    <mergeCell ref="S41:T42"/>
    <mergeCell ref="S43:T44"/>
    <mergeCell ref="X45:Z46"/>
    <mergeCell ref="U45:W46"/>
    <mergeCell ref="U37:W38"/>
    <mergeCell ref="S37:T38"/>
    <mergeCell ref="X37:Z38"/>
    <mergeCell ref="X39:Z40"/>
    <mergeCell ref="X41:Z42"/>
    <mergeCell ref="P45:R46"/>
    <mergeCell ref="H45:H46"/>
    <mergeCell ref="I45:J46"/>
    <mergeCell ref="K43:L44"/>
    <mergeCell ref="H43:H44"/>
    <mergeCell ref="J43:J44"/>
    <mergeCell ref="K41:L42"/>
    <mergeCell ref="I43:I44"/>
    <mergeCell ref="J41:J42"/>
    <mergeCell ref="B43:B44"/>
    <mergeCell ref="C43:E44"/>
    <mergeCell ref="M37:O38"/>
    <mergeCell ref="M39:O40"/>
    <mergeCell ref="M41:O42"/>
    <mergeCell ref="M43:O44"/>
    <mergeCell ref="I41:I42"/>
    <mergeCell ref="J39:J40"/>
    <mergeCell ref="C41:E42"/>
    <mergeCell ref="H39:H40"/>
    <mergeCell ref="F43:G44"/>
    <mergeCell ref="R31:S31"/>
    <mergeCell ref="R28:S28"/>
    <mergeCell ref="R30:S30"/>
    <mergeCell ref="O24:P24"/>
    <mergeCell ref="O27:P27"/>
    <mergeCell ref="O25:P25"/>
    <mergeCell ref="P39:R40"/>
    <mergeCell ref="O32:P34"/>
    <mergeCell ref="R32:S34"/>
    <mergeCell ref="Q32:Q34"/>
    <mergeCell ref="P37:R38"/>
    <mergeCell ref="M36:O36"/>
    <mergeCell ref="S39:T40"/>
    <mergeCell ref="P36:R36"/>
    <mergeCell ref="S36:T36"/>
    <mergeCell ref="W30:X30"/>
    <mergeCell ref="W27:X27"/>
    <mergeCell ref="O17:P17"/>
    <mergeCell ref="O18:P18"/>
    <mergeCell ref="O19:P19"/>
    <mergeCell ref="R29:S29"/>
    <mergeCell ref="R27:S27"/>
    <mergeCell ref="R26:S26"/>
    <mergeCell ref="R24:S24"/>
    <mergeCell ref="R17:S17"/>
    <mergeCell ref="R18:S18"/>
    <mergeCell ref="R21:S21"/>
    <mergeCell ref="R22:S22"/>
    <mergeCell ref="R23:S23"/>
    <mergeCell ref="O21:P21"/>
    <mergeCell ref="O22:P22"/>
    <mergeCell ref="W19:X19"/>
    <mergeCell ref="W20:X20"/>
    <mergeCell ref="W29:X29"/>
    <mergeCell ref="I6:L7"/>
    <mergeCell ref="I8:J9"/>
    <mergeCell ref="R19:S19"/>
    <mergeCell ref="R20:S20"/>
    <mergeCell ref="O16:P16"/>
    <mergeCell ref="O20:P20"/>
    <mergeCell ref="W16:X16"/>
    <mergeCell ref="W25:X25"/>
    <mergeCell ref="W26:X26"/>
    <mergeCell ref="W23:X23"/>
    <mergeCell ref="W24:X24"/>
    <mergeCell ref="K14:L14"/>
    <mergeCell ref="B41:B42"/>
    <mergeCell ref="F39:G40"/>
    <mergeCell ref="B39:B40"/>
    <mergeCell ref="B32:D34"/>
    <mergeCell ref="E32:E34"/>
    <mergeCell ref="B36:E36"/>
    <mergeCell ref="F41:G42"/>
    <mergeCell ref="C39:E40"/>
    <mergeCell ref="W32:X32"/>
    <mergeCell ref="U35:Z35"/>
    <mergeCell ref="W33:X33"/>
    <mergeCell ref="U34:Z34"/>
    <mergeCell ref="U32:V32"/>
    <mergeCell ref="Y32:Z32"/>
    <mergeCell ref="I39:I40"/>
    <mergeCell ref="H32:H34"/>
    <mergeCell ref="K39:L40"/>
    <mergeCell ref="I32:I34"/>
    <mergeCell ref="N32:N34"/>
    <mergeCell ref="K33:K34"/>
    <mergeCell ref="X36:Z36"/>
    <mergeCell ref="B1:C1"/>
    <mergeCell ref="B29:B31"/>
    <mergeCell ref="B17:C17"/>
    <mergeCell ref="B37:B38"/>
    <mergeCell ref="G13:H13"/>
    <mergeCell ref="G14:H14"/>
    <mergeCell ref="F1:J1"/>
    <mergeCell ref="B8:E9"/>
    <mergeCell ref="E14:F14"/>
    <mergeCell ref="G5:H7"/>
    <mergeCell ref="E12:L12"/>
    <mergeCell ref="I15:J15"/>
    <mergeCell ref="I14:J14"/>
    <mergeCell ref="K13:L13"/>
    <mergeCell ref="K15:L15"/>
    <mergeCell ref="I36:J36"/>
    <mergeCell ref="H35:H36"/>
    <mergeCell ref="K36:L36"/>
    <mergeCell ref="J32:J34"/>
    <mergeCell ref="I37:I38"/>
    <mergeCell ref="F37:G38"/>
    <mergeCell ref="K37:L38"/>
    <mergeCell ref="F32:F34"/>
    <mergeCell ref="J37:J38"/>
    <mergeCell ref="I35:L35"/>
    <mergeCell ref="G15:H15"/>
    <mergeCell ref="G32:G34"/>
    <mergeCell ref="B11:Z11"/>
    <mergeCell ref="N12:Z12"/>
    <mergeCell ref="I13:J13"/>
    <mergeCell ref="W14:Z14"/>
    <mergeCell ref="T13:V13"/>
    <mergeCell ref="T14:V14"/>
    <mergeCell ref="N14:P15"/>
    <mergeCell ref="T15:V15"/>
    <mergeCell ref="N13:P13"/>
    <mergeCell ref="Q15:S15"/>
    <mergeCell ref="O26:P26"/>
    <mergeCell ref="O23:P23"/>
    <mergeCell ref="O30:P30"/>
    <mergeCell ref="O31:P31"/>
    <mergeCell ref="O28:P28"/>
    <mergeCell ref="O29:P29"/>
    <mergeCell ref="M35:T35"/>
    <mergeCell ref="R16:S16"/>
    <mergeCell ref="Q13:S13"/>
    <mergeCell ref="Q14:S14"/>
    <mergeCell ref="R25:S25"/>
    <mergeCell ref="F3:F4"/>
    <mergeCell ref="G3:H4"/>
    <mergeCell ref="F5:F7"/>
    <mergeCell ref="H37:H38"/>
    <mergeCell ref="B35:G35"/>
    <mergeCell ref="F36:G36"/>
    <mergeCell ref="C37:E38"/>
    <mergeCell ref="B12:D16"/>
    <mergeCell ref="B26:C26"/>
    <mergeCell ref="F8:F9"/>
    <mergeCell ref="G8:H9"/>
  </mergeCells>
  <phoneticPr fontId="1"/>
  <conditionalFormatting sqref="E17:L31 N17:Z31 C29:D31 W32:Z32 F32:S34 T33 U34 B37 I37 F37:G44 H37:H46 J37:L46 B39 I39 B41:C41 I41 B43:C43 I43 B45:G46 I45:I46">
    <cfRule type="cellIs" dxfId="13" priority="6" stopIfTrue="1" operator="equal">
      <formula>0</formula>
    </cfRule>
  </conditionalFormatting>
  <conditionalFormatting sqref="L3:N4 I3:K7 B4:E5 R4:V8 L5:L9 B8:E9 I8:J9 M8:O9">
    <cfRule type="cellIs" dxfId="12" priority="8" stopIfTrue="1" operator="equal">
      <formula>0</formula>
    </cfRule>
  </conditionalFormatting>
  <conditionalFormatting sqref="P37:R38">
    <cfRule type="cellIs" dxfId="11" priority="3" stopIfTrue="1" operator="equal">
      <formula>""</formula>
    </cfRule>
  </conditionalFormatting>
  <conditionalFormatting sqref="P41:R44">
    <cfRule type="cellIs" dxfId="10" priority="1" stopIfTrue="1" operator="equal">
      <formula>""</formula>
    </cfRule>
  </conditionalFormatting>
  <conditionalFormatting sqref="S39:T44">
    <cfRule type="cellIs" dxfId="9" priority="2" stopIfTrue="1" operator="equal">
      <formula>""</formula>
    </cfRule>
  </conditionalFormatting>
  <conditionalFormatting sqref="V33:X33 Z33">
    <cfRule type="cellIs" dxfId="8" priority="7" stopIfTrue="1" operator="equal">
      <formula>0</formula>
    </cfRule>
  </conditionalFormatting>
  <conditionalFormatting sqref="X8:X9">
    <cfRule type="cellIs" dxfId="7" priority="5" stopIfTrue="1" operator="equal">
      <formula>""</formula>
    </cfRule>
  </conditionalFormatting>
  <printOptions horizontalCentered="1" verticalCentered="1"/>
  <pageMargins left="0.39370078740157483" right="0.19685039370078741" top="0.19685039370078741" bottom="0.19685039370078741" header="0.31496062992125984" footer="0.51181102362204722"/>
  <pageSetup paperSize="12" orientation="landscape" horizontalDpi="300" verticalDpi="300" r:id="rId1"/>
  <headerFooter alignWithMargins="0">
    <oddHeader xml:space="preserve">&amp;C&amp;"ＭＳ 明朝,標準"&amp;18
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78E75-ADAB-45FE-A50E-8C11090942E4}">
  <sheetPr>
    <pageSetUpPr fitToPage="1"/>
  </sheetPr>
  <dimension ref="A1:Z46"/>
  <sheetViews>
    <sheetView tabSelected="1" topLeftCell="B1" workbookViewId="0">
      <selection activeCell="E17" sqref="E17"/>
    </sheetView>
  </sheetViews>
  <sheetFormatPr defaultRowHeight="12" x14ac:dyDescent="0.15"/>
  <cols>
    <col min="1" max="1" width="9" style="61" hidden="1" customWidth="1"/>
    <col min="2" max="2" width="3.625" style="61" bestFit="1" customWidth="1"/>
    <col min="3" max="3" width="5.625" style="61" customWidth="1"/>
    <col min="4" max="4" width="4.75" style="61" customWidth="1"/>
    <col min="5" max="5" width="4.875" style="62" customWidth="1"/>
    <col min="6" max="6" width="14.125" style="62" customWidth="1"/>
    <col min="7" max="7" width="4.875" style="62" customWidth="1"/>
    <col min="8" max="8" width="14.125" style="62" customWidth="1"/>
    <col min="9" max="9" width="4.875" style="62" customWidth="1"/>
    <col min="10" max="10" width="14.125" style="62" customWidth="1"/>
    <col min="11" max="11" width="4.875" style="62" customWidth="1"/>
    <col min="12" max="12" width="14.125" style="62" customWidth="1"/>
    <col min="13" max="13" width="1" style="62" customWidth="1"/>
    <col min="14" max="14" width="4.875" style="62" customWidth="1"/>
    <col min="15" max="15" width="8" style="62" customWidth="1"/>
    <col min="16" max="16" width="6.125" style="62" customWidth="1"/>
    <col min="17" max="17" width="4.875" style="62" customWidth="1"/>
    <col min="18" max="18" width="3.625" style="62" customWidth="1"/>
    <col min="19" max="19" width="10.5" style="62" customWidth="1"/>
    <col min="20" max="20" width="4.875" style="62" customWidth="1"/>
    <col min="21" max="21" width="3.375" style="62" customWidth="1"/>
    <col min="22" max="22" width="10.75" style="62" customWidth="1"/>
    <col min="23" max="23" width="2.5" style="62" customWidth="1"/>
    <col min="24" max="24" width="2.375" style="62" customWidth="1"/>
    <col min="25" max="25" width="3.375" style="62" customWidth="1"/>
    <col min="26" max="26" width="10.75" style="62" customWidth="1"/>
    <col min="27" max="27" width="5.375" style="61" customWidth="1"/>
    <col min="28" max="16384" width="9" style="61"/>
  </cols>
  <sheetData>
    <row r="1" spans="2:26" ht="27.75" customHeight="1" thickBot="1" x14ac:dyDescent="0.2">
      <c r="B1" s="287">
        <v>7</v>
      </c>
      <c r="C1" s="287"/>
      <c r="F1" s="295" t="s">
        <v>85</v>
      </c>
      <c r="G1" s="296"/>
      <c r="H1" s="296"/>
      <c r="I1" s="296"/>
      <c r="J1" s="297"/>
    </row>
    <row r="2" spans="2:26" ht="15" customHeight="1" x14ac:dyDescent="0.15">
      <c r="B2" s="501" t="s">
        <v>98</v>
      </c>
      <c r="C2" s="501"/>
      <c r="D2" s="501"/>
      <c r="E2" s="501"/>
      <c r="F2" s="63"/>
      <c r="G2" s="63"/>
      <c r="H2" s="63"/>
      <c r="I2" s="500" t="s">
        <v>97</v>
      </c>
      <c r="J2" s="500"/>
      <c r="K2" s="500"/>
      <c r="L2" s="500"/>
      <c r="M2" s="500"/>
      <c r="N2" s="500"/>
      <c r="O2" s="500"/>
      <c r="P2" s="500"/>
      <c r="Q2" s="500"/>
      <c r="R2" s="500"/>
    </row>
    <row r="3" spans="2:26" ht="11.25" customHeight="1" x14ac:dyDescent="0.15">
      <c r="B3" s="447" t="s">
        <v>42</v>
      </c>
      <c r="C3" s="448"/>
      <c r="D3" s="448"/>
      <c r="E3" s="449"/>
      <c r="F3" s="244" t="s">
        <v>45</v>
      </c>
      <c r="G3" s="245" t="s">
        <v>56</v>
      </c>
      <c r="H3" s="245"/>
      <c r="I3" s="453"/>
      <c r="J3" s="453"/>
      <c r="K3" s="453"/>
      <c r="L3" s="453"/>
      <c r="M3" s="453"/>
      <c r="N3" s="453"/>
      <c r="O3" s="64"/>
      <c r="P3" s="65"/>
      <c r="Q3" s="66"/>
      <c r="R3" s="444" t="s">
        <v>53</v>
      </c>
      <c r="S3" s="445"/>
      <c r="T3" s="445"/>
      <c r="U3" s="445"/>
      <c r="V3" s="446"/>
      <c r="X3" s="67" t="s">
        <v>48</v>
      </c>
      <c r="Y3" s="68"/>
      <c r="Z3" s="69"/>
    </row>
    <row r="4" spans="2:26" ht="11.25" customHeight="1" x14ac:dyDescent="0.15">
      <c r="B4" s="460"/>
      <c r="C4" s="461"/>
      <c r="D4" s="461"/>
      <c r="E4" s="462"/>
      <c r="F4" s="244"/>
      <c r="G4" s="245"/>
      <c r="H4" s="245"/>
      <c r="I4" s="453"/>
      <c r="J4" s="453"/>
      <c r="K4" s="453"/>
      <c r="L4" s="453"/>
      <c r="M4" s="453"/>
      <c r="N4" s="453"/>
      <c r="O4" s="64"/>
      <c r="P4" s="65"/>
      <c r="Q4" s="66"/>
      <c r="R4" s="454"/>
      <c r="S4" s="455"/>
      <c r="T4" s="455"/>
      <c r="U4" s="455"/>
      <c r="V4" s="456"/>
      <c r="X4" s="2"/>
      <c r="Y4" s="70" t="s">
        <v>49</v>
      </c>
      <c r="Z4" s="71"/>
    </row>
    <row r="5" spans="2:26" ht="11.25" customHeight="1" x14ac:dyDescent="0.15">
      <c r="B5" s="463"/>
      <c r="C5" s="464"/>
      <c r="D5" s="464"/>
      <c r="E5" s="465"/>
      <c r="F5" s="244" t="s">
        <v>46</v>
      </c>
      <c r="G5" s="267" t="s">
        <v>44</v>
      </c>
      <c r="H5" s="267"/>
      <c r="I5" s="73" t="s">
        <v>57</v>
      </c>
      <c r="J5" s="1"/>
      <c r="K5" s="73" t="s">
        <v>58</v>
      </c>
      <c r="L5" s="4"/>
      <c r="M5" s="72"/>
      <c r="N5" s="72"/>
      <c r="O5" s="72"/>
      <c r="P5" s="72"/>
      <c r="Q5" s="74"/>
      <c r="R5" s="457"/>
      <c r="S5" s="458"/>
      <c r="T5" s="458"/>
      <c r="U5" s="458"/>
      <c r="V5" s="459"/>
      <c r="X5" s="3"/>
      <c r="Y5" s="75" t="s">
        <v>50</v>
      </c>
      <c r="Z5" s="76"/>
    </row>
    <row r="6" spans="2:26" ht="5.25" customHeight="1" x14ac:dyDescent="0.15">
      <c r="B6" s="77"/>
      <c r="C6" s="77"/>
      <c r="D6" s="77"/>
      <c r="E6" s="77"/>
      <c r="F6" s="244"/>
      <c r="G6" s="267"/>
      <c r="H6" s="267"/>
      <c r="I6" s="364"/>
      <c r="J6" s="364"/>
      <c r="K6" s="364"/>
      <c r="L6" s="364"/>
      <c r="M6" s="72"/>
      <c r="N6" s="72"/>
      <c r="O6" s="72"/>
      <c r="P6" s="72"/>
      <c r="Q6" s="74"/>
      <c r="R6" s="457"/>
      <c r="S6" s="458"/>
      <c r="T6" s="458"/>
      <c r="U6" s="458"/>
      <c r="V6" s="459"/>
      <c r="X6" s="61"/>
      <c r="Y6" s="61"/>
      <c r="Z6" s="61"/>
    </row>
    <row r="7" spans="2:26" ht="11.25" customHeight="1" x14ac:dyDescent="0.15">
      <c r="B7" s="447" t="s">
        <v>43</v>
      </c>
      <c r="C7" s="448"/>
      <c r="D7" s="448"/>
      <c r="E7" s="449"/>
      <c r="F7" s="244"/>
      <c r="G7" s="267"/>
      <c r="H7" s="267"/>
      <c r="I7" s="364"/>
      <c r="J7" s="364"/>
      <c r="K7" s="364"/>
      <c r="L7" s="364"/>
      <c r="M7" s="72"/>
      <c r="N7" s="72"/>
      <c r="O7" s="72"/>
      <c r="P7" s="72"/>
      <c r="Q7" s="74"/>
      <c r="R7" s="457"/>
      <c r="S7" s="458"/>
      <c r="T7" s="458"/>
      <c r="U7" s="458"/>
      <c r="V7" s="459"/>
      <c r="X7" s="505" t="s">
        <v>99</v>
      </c>
      <c r="Y7" s="506"/>
      <c r="Z7" s="507"/>
    </row>
    <row r="8" spans="2:26" ht="11.25" customHeight="1" x14ac:dyDescent="0.15">
      <c r="B8" s="298"/>
      <c r="C8" s="299"/>
      <c r="D8" s="299"/>
      <c r="E8" s="300"/>
      <c r="F8" s="244" t="s">
        <v>47</v>
      </c>
      <c r="G8" s="267" t="s">
        <v>55</v>
      </c>
      <c r="H8" s="267"/>
      <c r="I8" s="365"/>
      <c r="J8" s="365"/>
      <c r="K8" s="450" t="s">
        <v>91</v>
      </c>
      <c r="L8" s="451" t="s">
        <v>59</v>
      </c>
      <c r="M8" s="452"/>
      <c r="N8" s="452"/>
      <c r="O8" s="452"/>
      <c r="P8" s="450" t="s">
        <v>91</v>
      </c>
      <c r="Q8" s="74"/>
      <c r="R8" s="457"/>
      <c r="S8" s="458"/>
      <c r="T8" s="458"/>
      <c r="U8" s="458"/>
      <c r="V8" s="459"/>
      <c r="X8" s="23"/>
      <c r="Y8" s="78" t="s">
        <v>51</v>
      </c>
      <c r="Z8" s="71"/>
    </row>
    <row r="9" spans="2:26" ht="11.25" customHeight="1" x14ac:dyDescent="0.15">
      <c r="B9" s="301"/>
      <c r="C9" s="302"/>
      <c r="D9" s="302"/>
      <c r="E9" s="303"/>
      <c r="F9" s="244"/>
      <c r="G9" s="267"/>
      <c r="H9" s="267"/>
      <c r="I9" s="365"/>
      <c r="J9" s="365"/>
      <c r="K9" s="451"/>
      <c r="L9" s="451"/>
      <c r="M9" s="452"/>
      <c r="N9" s="452"/>
      <c r="O9" s="452"/>
      <c r="P9" s="451"/>
      <c r="Q9" s="79"/>
      <c r="R9" s="80"/>
      <c r="S9" s="81"/>
      <c r="T9" s="82" t="s">
        <v>54</v>
      </c>
      <c r="U9" s="83"/>
      <c r="V9" s="84"/>
      <c r="X9" s="24"/>
      <c r="Y9" s="75" t="s">
        <v>52</v>
      </c>
      <c r="Z9" s="76"/>
    </row>
    <row r="10" spans="2:26" ht="6" customHeight="1" thickBot="1" x14ac:dyDescent="0.2">
      <c r="B10" s="85"/>
      <c r="C10" s="85"/>
      <c r="D10" s="85"/>
      <c r="E10" s="85"/>
      <c r="X10" s="86"/>
      <c r="Y10" s="86"/>
      <c r="Z10" s="87"/>
    </row>
    <row r="11" spans="2:26" s="88" customFormat="1" ht="17.25" customHeight="1" x14ac:dyDescent="0.15">
      <c r="B11" s="275" t="str">
        <f>"⑪　　　令　　　和　　　"&amp;B1&amp;"　　　年　　　度　　　確　　　定　　　賃　　　金　　　総　　　額"</f>
        <v>⑪　　　令　　　和　　　7　　　年　　　度　　　確　　　定　　　賃　　　金　　　総　　　額</v>
      </c>
      <c r="C11" s="276"/>
      <c r="D11" s="276"/>
      <c r="E11" s="276"/>
      <c r="F11" s="276"/>
      <c r="G11" s="276"/>
      <c r="H11" s="276"/>
      <c r="I11" s="276"/>
      <c r="J11" s="276"/>
      <c r="K11" s="276"/>
      <c r="L11" s="276"/>
      <c r="M11" s="276"/>
      <c r="N11" s="276"/>
      <c r="O11" s="276"/>
      <c r="P11" s="276"/>
      <c r="Q11" s="276"/>
      <c r="R11" s="276"/>
      <c r="S11" s="276"/>
      <c r="T11" s="276"/>
      <c r="U11" s="276"/>
      <c r="V11" s="276"/>
      <c r="W11" s="276"/>
      <c r="X11" s="276"/>
      <c r="Y11" s="276"/>
      <c r="Z11" s="277"/>
    </row>
    <row r="12" spans="2:26" s="88" customFormat="1" ht="17.25" customHeight="1" x14ac:dyDescent="0.15">
      <c r="B12" s="256" t="s">
        <v>96</v>
      </c>
      <c r="C12" s="257"/>
      <c r="D12" s="258"/>
      <c r="E12" s="278" t="s">
        <v>27</v>
      </c>
      <c r="F12" s="278"/>
      <c r="G12" s="278"/>
      <c r="H12" s="278"/>
      <c r="I12" s="278"/>
      <c r="J12" s="278"/>
      <c r="K12" s="278"/>
      <c r="L12" s="278"/>
      <c r="M12" s="89"/>
      <c r="N12" s="278" t="s">
        <v>28</v>
      </c>
      <c r="O12" s="278"/>
      <c r="P12" s="278"/>
      <c r="Q12" s="278"/>
      <c r="R12" s="278"/>
      <c r="S12" s="278"/>
      <c r="T12" s="278"/>
      <c r="U12" s="278"/>
      <c r="V12" s="278"/>
      <c r="W12" s="278"/>
      <c r="X12" s="278"/>
      <c r="Y12" s="278"/>
      <c r="Z12" s="279"/>
    </row>
    <row r="13" spans="2:26" s="95" customFormat="1" ht="17.25" customHeight="1" x14ac:dyDescent="0.15">
      <c r="B13" s="259"/>
      <c r="C13" s="260"/>
      <c r="D13" s="261"/>
      <c r="E13" s="90" t="s">
        <v>20</v>
      </c>
      <c r="F13" s="91"/>
      <c r="G13" s="280" t="s">
        <v>13</v>
      </c>
      <c r="H13" s="281"/>
      <c r="I13" s="280" t="s">
        <v>14</v>
      </c>
      <c r="J13" s="281"/>
      <c r="K13" s="280" t="s">
        <v>15</v>
      </c>
      <c r="L13" s="311"/>
      <c r="M13" s="92"/>
      <c r="N13" s="280" t="s">
        <v>26</v>
      </c>
      <c r="O13" s="281"/>
      <c r="P13" s="311"/>
      <c r="Q13" s="280" t="s">
        <v>21</v>
      </c>
      <c r="R13" s="281"/>
      <c r="S13" s="281"/>
      <c r="T13" s="280" t="s">
        <v>19</v>
      </c>
      <c r="U13" s="281"/>
      <c r="V13" s="281"/>
      <c r="W13" s="93"/>
      <c r="X13" s="93"/>
      <c r="Y13" s="93"/>
      <c r="Z13" s="94"/>
    </row>
    <row r="14" spans="2:26" s="95" customFormat="1" ht="17.25" customHeight="1" x14ac:dyDescent="0.15">
      <c r="B14" s="259"/>
      <c r="C14" s="260"/>
      <c r="D14" s="261"/>
      <c r="E14" s="286" t="s">
        <v>24</v>
      </c>
      <c r="F14" s="286"/>
      <c r="G14" s="285" t="s">
        <v>16</v>
      </c>
      <c r="H14" s="286"/>
      <c r="I14" s="285" t="s">
        <v>25</v>
      </c>
      <c r="J14" s="286"/>
      <c r="K14" s="285" t="s">
        <v>17</v>
      </c>
      <c r="L14" s="466"/>
      <c r="M14" s="96"/>
      <c r="N14" s="304" t="s">
        <v>93</v>
      </c>
      <c r="O14" s="305"/>
      <c r="P14" s="306"/>
      <c r="Q14" s="356" t="s">
        <v>18</v>
      </c>
      <c r="R14" s="357"/>
      <c r="S14" s="357"/>
      <c r="T14" s="285" t="s">
        <v>17</v>
      </c>
      <c r="U14" s="286"/>
      <c r="V14" s="286"/>
      <c r="W14" s="282"/>
      <c r="X14" s="283"/>
      <c r="Y14" s="283"/>
      <c r="Z14" s="284"/>
    </row>
    <row r="15" spans="2:26" s="99" customFormat="1" ht="44.25" customHeight="1" x14ac:dyDescent="0.15">
      <c r="B15" s="259"/>
      <c r="C15" s="260"/>
      <c r="D15" s="261"/>
      <c r="E15" s="97"/>
      <c r="F15" s="97"/>
      <c r="G15" s="271"/>
      <c r="H15" s="272"/>
      <c r="I15" s="312" t="s">
        <v>86</v>
      </c>
      <c r="J15" s="313"/>
      <c r="K15" s="309" t="s">
        <v>22</v>
      </c>
      <c r="L15" s="317"/>
      <c r="M15" s="98"/>
      <c r="N15" s="307"/>
      <c r="O15" s="308"/>
      <c r="P15" s="306"/>
      <c r="Q15" s="271" t="s">
        <v>87</v>
      </c>
      <c r="R15" s="272"/>
      <c r="S15" s="314"/>
      <c r="T15" s="309" t="s">
        <v>23</v>
      </c>
      <c r="U15" s="310"/>
      <c r="V15" s="310"/>
      <c r="W15" s="497"/>
      <c r="X15" s="498"/>
      <c r="Y15" s="498"/>
      <c r="Z15" s="499"/>
    </row>
    <row r="16" spans="2:26" s="99" customFormat="1" ht="12" customHeight="1" x14ac:dyDescent="0.15">
      <c r="B16" s="262"/>
      <c r="C16" s="263"/>
      <c r="D16" s="264"/>
      <c r="E16" s="100" t="s">
        <v>33</v>
      </c>
      <c r="F16" s="101" t="s">
        <v>34</v>
      </c>
      <c r="G16" s="102" t="s">
        <v>33</v>
      </c>
      <c r="H16" s="101" t="s">
        <v>34</v>
      </c>
      <c r="I16" s="102" t="s">
        <v>33</v>
      </c>
      <c r="J16" s="101" t="s">
        <v>34</v>
      </c>
      <c r="K16" s="102" t="s">
        <v>33</v>
      </c>
      <c r="L16" s="101" t="s">
        <v>34</v>
      </c>
      <c r="M16" s="98"/>
      <c r="N16" s="103" t="s">
        <v>33</v>
      </c>
      <c r="O16" s="366" t="s">
        <v>34</v>
      </c>
      <c r="P16" s="355"/>
      <c r="Q16" s="102" t="s">
        <v>33</v>
      </c>
      <c r="R16" s="354" t="s">
        <v>34</v>
      </c>
      <c r="S16" s="355"/>
      <c r="T16" s="102" t="s">
        <v>33</v>
      </c>
      <c r="U16" s="366" t="s">
        <v>34</v>
      </c>
      <c r="V16" s="355"/>
      <c r="W16" s="367" t="s">
        <v>33</v>
      </c>
      <c r="X16" s="368"/>
      <c r="Y16" s="485" t="s">
        <v>34</v>
      </c>
      <c r="Z16" s="486"/>
    </row>
    <row r="17" spans="2:26" ht="19.5" customHeight="1" x14ac:dyDescent="0.15">
      <c r="B17" s="291" t="str">
        <f>"令和"&amp;$B$1&amp;"年"</f>
        <v>令和7年</v>
      </c>
      <c r="C17" s="292"/>
      <c r="D17" s="104" t="s">
        <v>35</v>
      </c>
      <c r="E17" s="25"/>
      <c r="F17" s="105"/>
      <c r="G17" s="25"/>
      <c r="H17" s="32"/>
      <c r="I17" s="27"/>
      <c r="J17" s="106"/>
      <c r="K17" s="41">
        <f>E17+G17+I17</f>
        <v>0</v>
      </c>
      <c r="L17" s="49">
        <f>F17+H17+J17</f>
        <v>0</v>
      </c>
      <c r="M17" s="107"/>
      <c r="N17" s="108"/>
      <c r="O17" s="524"/>
      <c r="P17" s="525"/>
      <c r="Q17" s="109"/>
      <c r="R17" s="524"/>
      <c r="S17" s="525"/>
      <c r="T17" s="42">
        <f>N17+Q17</f>
        <v>0</v>
      </c>
      <c r="U17" s="325">
        <f>O17+R17</f>
        <v>0</v>
      </c>
      <c r="V17" s="326"/>
      <c r="W17" s="487">
        <f>HLOOKUP($D17,賃金入力!$H$1:$S$13,13,0)</f>
        <v>0</v>
      </c>
      <c r="X17" s="488"/>
      <c r="Y17" s="491">
        <f>HLOOKUP($D17,賃金入力!$H$1:$S$13,7,0)</f>
        <v>0</v>
      </c>
      <c r="Z17" s="492"/>
    </row>
    <row r="18" spans="2:26" ht="19.5" customHeight="1" x14ac:dyDescent="0.15">
      <c r="B18" s="110"/>
      <c r="C18" s="111"/>
      <c r="D18" s="112" t="s">
        <v>4</v>
      </c>
      <c r="E18" s="25"/>
      <c r="F18" s="31"/>
      <c r="G18" s="25"/>
      <c r="H18" s="34"/>
      <c r="I18" s="28"/>
      <c r="J18" s="106"/>
      <c r="K18" s="41">
        <f t="shared" ref="K18:L31" si="0">E18+G18+I18</f>
        <v>0</v>
      </c>
      <c r="L18" s="50">
        <f t="shared" si="0"/>
        <v>0</v>
      </c>
      <c r="M18" s="113"/>
      <c r="N18" s="114"/>
      <c r="O18" s="516"/>
      <c r="P18" s="517"/>
      <c r="Q18" s="114"/>
      <c r="R18" s="516"/>
      <c r="S18" s="517"/>
      <c r="T18" s="46">
        <f t="shared" ref="T18:U31" si="1">N18+Q18</f>
        <v>0</v>
      </c>
      <c r="U18" s="315">
        <f>O18+R18</f>
        <v>0</v>
      </c>
      <c r="V18" s="316"/>
      <c r="W18" s="360">
        <f>HLOOKUP($D18,賃金入力!$H$1:$S$13,13,0)</f>
        <v>0</v>
      </c>
      <c r="X18" s="361"/>
      <c r="Y18" s="493">
        <f>HLOOKUP($D18,賃金入力!$H$1:$S$13,7,0)</f>
        <v>0</v>
      </c>
      <c r="Z18" s="494"/>
    </row>
    <row r="19" spans="2:26" ht="19.5" customHeight="1" x14ac:dyDescent="0.15">
      <c r="B19" s="110"/>
      <c r="C19" s="111"/>
      <c r="D19" s="112" t="s">
        <v>5</v>
      </c>
      <c r="E19" s="25"/>
      <c r="F19" s="31"/>
      <c r="G19" s="25"/>
      <c r="H19" s="34"/>
      <c r="I19" s="28"/>
      <c r="J19" s="106"/>
      <c r="K19" s="41">
        <f t="shared" si="0"/>
        <v>0</v>
      </c>
      <c r="L19" s="50">
        <f t="shared" si="0"/>
        <v>0</v>
      </c>
      <c r="M19" s="113"/>
      <c r="N19" s="114"/>
      <c r="O19" s="516"/>
      <c r="P19" s="517"/>
      <c r="Q19" s="114"/>
      <c r="R19" s="516"/>
      <c r="S19" s="517"/>
      <c r="T19" s="46">
        <f t="shared" si="1"/>
        <v>0</v>
      </c>
      <c r="U19" s="315">
        <f t="shared" si="1"/>
        <v>0</v>
      </c>
      <c r="V19" s="316"/>
      <c r="W19" s="360">
        <f>HLOOKUP($D19,賃金入力!$H$1:$S$13,13,0)</f>
        <v>0</v>
      </c>
      <c r="X19" s="361"/>
      <c r="Y19" s="493">
        <f>HLOOKUP($D19,賃金入力!$H$1:$S$13,7,0)</f>
        <v>0</v>
      </c>
      <c r="Z19" s="494"/>
    </row>
    <row r="20" spans="2:26" ht="19.5" customHeight="1" x14ac:dyDescent="0.15">
      <c r="B20" s="110"/>
      <c r="C20" s="111"/>
      <c r="D20" s="112" t="s">
        <v>6</v>
      </c>
      <c r="E20" s="25"/>
      <c r="F20" s="31"/>
      <c r="G20" s="25"/>
      <c r="H20" s="34"/>
      <c r="I20" s="28"/>
      <c r="J20" s="106"/>
      <c r="K20" s="41">
        <f t="shared" si="0"/>
        <v>0</v>
      </c>
      <c r="L20" s="50">
        <f t="shared" si="0"/>
        <v>0</v>
      </c>
      <c r="M20" s="113"/>
      <c r="N20" s="114"/>
      <c r="O20" s="516"/>
      <c r="P20" s="517"/>
      <c r="Q20" s="114"/>
      <c r="R20" s="516"/>
      <c r="S20" s="517"/>
      <c r="T20" s="46">
        <f t="shared" si="1"/>
        <v>0</v>
      </c>
      <c r="U20" s="315">
        <f t="shared" si="1"/>
        <v>0</v>
      </c>
      <c r="V20" s="316"/>
      <c r="W20" s="360">
        <f>HLOOKUP($D20,賃金入力!$H$1:$S$13,13,0)</f>
        <v>0</v>
      </c>
      <c r="X20" s="361"/>
      <c r="Y20" s="493">
        <f>HLOOKUP($D20,賃金入力!$H$1:$S$13,7,0)</f>
        <v>0</v>
      </c>
      <c r="Z20" s="494"/>
    </row>
    <row r="21" spans="2:26" ht="19.5" customHeight="1" x14ac:dyDescent="0.15">
      <c r="B21" s="110"/>
      <c r="C21" s="111"/>
      <c r="D21" s="112" t="s">
        <v>7</v>
      </c>
      <c r="E21" s="25"/>
      <c r="F21" s="31"/>
      <c r="G21" s="25"/>
      <c r="H21" s="34"/>
      <c r="I21" s="28"/>
      <c r="J21" s="106"/>
      <c r="K21" s="41">
        <f t="shared" si="0"/>
        <v>0</v>
      </c>
      <c r="L21" s="50">
        <f t="shared" si="0"/>
        <v>0</v>
      </c>
      <c r="M21" s="113"/>
      <c r="N21" s="114"/>
      <c r="O21" s="516"/>
      <c r="P21" s="517"/>
      <c r="Q21" s="114"/>
      <c r="R21" s="516"/>
      <c r="S21" s="517"/>
      <c r="T21" s="46">
        <f t="shared" si="1"/>
        <v>0</v>
      </c>
      <c r="U21" s="315">
        <f t="shared" si="1"/>
        <v>0</v>
      </c>
      <c r="V21" s="316"/>
      <c r="W21" s="360">
        <f>HLOOKUP($D21,賃金入力!$H$1:$S$13,13,0)</f>
        <v>0</v>
      </c>
      <c r="X21" s="361"/>
      <c r="Y21" s="493">
        <f>HLOOKUP($D21,賃金入力!$H$1:$S$13,7,0)</f>
        <v>0</v>
      </c>
      <c r="Z21" s="494"/>
    </row>
    <row r="22" spans="2:26" ht="19.5" customHeight="1" x14ac:dyDescent="0.15">
      <c r="B22" s="110"/>
      <c r="C22" s="111"/>
      <c r="D22" s="112" t="s">
        <v>8</v>
      </c>
      <c r="E22" s="25"/>
      <c r="F22" s="31"/>
      <c r="G22" s="25"/>
      <c r="H22" s="34"/>
      <c r="I22" s="28"/>
      <c r="J22" s="106"/>
      <c r="K22" s="41">
        <f t="shared" si="0"/>
        <v>0</v>
      </c>
      <c r="L22" s="50">
        <f t="shared" si="0"/>
        <v>0</v>
      </c>
      <c r="M22" s="113"/>
      <c r="N22" s="114"/>
      <c r="O22" s="516"/>
      <c r="P22" s="517"/>
      <c r="Q22" s="114"/>
      <c r="R22" s="516"/>
      <c r="S22" s="517"/>
      <c r="T22" s="46">
        <f t="shared" si="1"/>
        <v>0</v>
      </c>
      <c r="U22" s="315">
        <f t="shared" si="1"/>
        <v>0</v>
      </c>
      <c r="V22" s="316"/>
      <c r="W22" s="360">
        <f>HLOOKUP($D22,賃金入力!$H$1:$S$13,13,0)</f>
        <v>0</v>
      </c>
      <c r="X22" s="361"/>
      <c r="Y22" s="493">
        <f>HLOOKUP($D22,賃金入力!$H$1:$S$13,7,0)</f>
        <v>0</v>
      </c>
      <c r="Z22" s="494"/>
    </row>
    <row r="23" spans="2:26" ht="19.5" customHeight="1" x14ac:dyDescent="0.15">
      <c r="B23" s="110"/>
      <c r="C23" s="111"/>
      <c r="D23" s="115" t="s">
        <v>95</v>
      </c>
      <c r="E23" s="25"/>
      <c r="F23" s="31"/>
      <c r="G23" s="25"/>
      <c r="H23" s="34"/>
      <c r="I23" s="28"/>
      <c r="J23" s="106"/>
      <c r="K23" s="41">
        <f t="shared" si="0"/>
        <v>0</v>
      </c>
      <c r="L23" s="50">
        <f t="shared" si="0"/>
        <v>0</v>
      </c>
      <c r="M23" s="113"/>
      <c r="N23" s="114"/>
      <c r="O23" s="516"/>
      <c r="P23" s="517"/>
      <c r="Q23" s="114"/>
      <c r="R23" s="516"/>
      <c r="S23" s="517"/>
      <c r="T23" s="46">
        <f t="shared" si="1"/>
        <v>0</v>
      </c>
      <c r="U23" s="315">
        <f t="shared" si="1"/>
        <v>0</v>
      </c>
      <c r="V23" s="316"/>
      <c r="W23" s="360">
        <f>HLOOKUP($D23,賃金入力!$H$1:$S$13,13,0)</f>
        <v>0</v>
      </c>
      <c r="X23" s="361"/>
      <c r="Y23" s="493">
        <f>HLOOKUP($D23,賃金入力!$H$1:$S$13,7,0)</f>
        <v>0</v>
      </c>
      <c r="Z23" s="494"/>
    </row>
    <row r="24" spans="2:26" ht="19.5" customHeight="1" x14ac:dyDescent="0.15">
      <c r="B24" s="110"/>
      <c r="C24" s="111"/>
      <c r="D24" s="115" t="s">
        <v>10</v>
      </c>
      <c r="E24" s="25"/>
      <c r="F24" s="31"/>
      <c r="G24" s="25"/>
      <c r="H24" s="34"/>
      <c r="I24" s="28"/>
      <c r="J24" s="106"/>
      <c r="K24" s="41">
        <f t="shared" si="0"/>
        <v>0</v>
      </c>
      <c r="L24" s="50">
        <f t="shared" si="0"/>
        <v>0</v>
      </c>
      <c r="M24" s="113"/>
      <c r="N24" s="114"/>
      <c r="O24" s="516"/>
      <c r="P24" s="517"/>
      <c r="Q24" s="114"/>
      <c r="R24" s="516"/>
      <c r="S24" s="517"/>
      <c r="T24" s="46">
        <f t="shared" si="1"/>
        <v>0</v>
      </c>
      <c r="U24" s="315">
        <f t="shared" si="1"/>
        <v>0</v>
      </c>
      <c r="V24" s="316"/>
      <c r="W24" s="360">
        <f>HLOOKUP($D24,賃金入力!$H$1:$S$13,13,0)</f>
        <v>0</v>
      </c>
      <c r="X24" s="361"/>
      <c r="Y24" s="493">
        <f>HLOOKUP($D24,賃金入力!$H$1:$S$13,7,0)</f>
        <v>0</v>
      </c>
      <c r="Z24" s="494"/>
    </row>
    <row r="25" spans="2:26" ht="19.5" customHeight="1" x14ac:dyDescent="0.15">
      <c r="B25" s="116"/>
      <c r="D25" s="115" t="s">
        <v>11</v>
      </c>
      <c r="E25" s="25"/>
      <c r="F25" s="31"/>
      <c r="G25" s="25"/>
      <c r="H25" s="34"/>
      <c r="I25" s="28"/>
      <c r="J25" s="106"/>
      <c r="K25" s="41">
        <f t="shared" si="0"/>
        <v>0</v>
      </c>
      <c r="L25" s="50">
        <f t="shared" si="0"/>
        <v>0</v>
      </c>
      <c r="M25" s="113"/>
      <c r="N25" s="114"/>
      <c r="O25" s="516"/>
      <c r="P25" s="517"/>
      <c r="Q25" s="114"/>
      <c r="R25" s="516"/>
      <c r="S25" s="517"/>
      <c r="T25" s="46">
        <f t="shared" si="1"/>
        <v>0</v>
      </c>
      <c r="U25" s="315">
        <f t="shared" si="1"/>
        <v>0</v>
      </c>
      <c r="V25" s="316"/>
      <c r="W25" s="360">
        <f>HLOOKUP($D25,賃金入力!$H$1:$S$13,13,0)</f>
        <v>0</v>
      </c>
      <c r="X25" s="361"/>
      <c r="Y25" s="493">
        <f>HLOOKUP($D25,賃金入力!$H$1:$S$13,7,0)</f>
        <v>0</v>
      </c>
      <c r="Z25" s="494"/>
    </row>
    <row r="26" spans="2:26" ht="19.5" customHeight="1" x14ac:dyDescent="0.15">
      <c r="B26" s="265" t="str">
        <f>"令和"&amp;$B$1+1&amp;"年"</f>
        <v>令和8年</v>
      </c>
      <c r="C26" s="266"/>
      <c r="D26" s="112" t="s">
        <v>0</v>
      </c>
      <c r="E26" s="25"/>
      <c r="F26" s="31"/>
      <c r="G26" s="25"/>
      <c r="H26" s="34"/>
      <c r="I26" s="28"/>
      <c r="J26" s="106"/>
      <c r="K26" s="41">
        <f t="shared" si="0"/>
        <v>0</v>
      </c>
      <c r="L26" s="50">
        <f t="shared" si="0"/>
        <v>0</v>
      </c>
      <c r="M26" s="113"/>
      <c r="N26" s="114"/>
      <c r="O26" s="516"/>
      <c r="P26" s="517"/>
      <c r="Q26" s="114"/>
      <c r="R26" s="516"/>
      <c r="S26" s="517"/>
      <c r="T26" s="46">
        <f t="shared" si="1"/>
        <v>0</v>
      </c>
      <c r="U26" s="315">
        <f t="shared" si="1"/>
        <v>0</v>
      </c>
      <c r="V26" s="316"/>
      <c r="W26" s="360">
        <f>HLOOKUP($D26,賃金入力!$H$1:$S$13,13,0)</f>
        <v>0</v>
      </c>
      <c r="X26" s="361"/>
      <c r="Y26" s="493">
        <f>HLOOKUP($D26,賃金入力!$H$1:$S$13,7,0)</f>
        <v>0</v>
      </c>
      <c r="Z26" s="494"/>
    </row>
    <row r="27" spans="2:26" ht="19.5" customHeight="1" x14ac:dyDescent="0.15">
      <c r="B27" s="110"/>
      <c r="C27" s="111"/>
      <c r="D27" s="112" t="s">
        <v>1</v>
      </c>
      <c r="E27" s="25"/>
      <c r="F27" s="31"/>
      <c r="G27" s="25"/>
      <c r="H27" s="34"/>
      <c r="I27" s="28"/>
      <c r="J27" s="106"/>
      <c r="K27" s="41">
        <f t="shared" si="0"/>
        <v>0</v>
      </c>
      <c r="L27" s="50">
        <f t="shared" si="0"/>
        <v>0</v>
      </c>
      <c r="M27" s="113"/>
      <c r="N27" s="114"/>
      <c r="O27" s="516"/>
      <c r="P27" s="517"/>
      <c r="Q27" s="117"/>
      <c r="R27" s="522"/>
      <c r="S27" s="523"/>
      <c r="T27" s="41">
        <f t="shared" si="1"/>
        <v>0</v>
      </c>
      <c r="U27" s="315">
        <f t="shared" si="1"/>
        <v>0</v>
      </c>
      <c r="V27" s="316"/>
      <c r="W27" s="369">
        <f>HLOOKUP($D27,賃金入力!$H$1:$S$13,13,0)</f>
        <v>0</v>
      </c>
      <c r="X27" s="370"/>
      <c r="Y27" s="493">
        <f>HLOOKUP($D27,賃金入力!$H$1:$S$13,7,0)</f>
        <v>0</v>
      </c>
      <c r="Z27" s="494"/>
    </row>
    <row r="28" spans="2:26" ht="19.5" customHeight="1" x14ac:dyDescent="0.15">
      <c r="B28" s="119"/>
      <c r="C28" s="120"/>
      <c r="D28" s="121" t="s">
        <v>2</v>
      </c>
      <c r="E28" s="26"/>
      <c r="F28" s="122"/>
      <c r="G28" s="26"/>
      <c r="H28" s="118"/>
      <c r="I28" s="123"/>
      <c r="J28" s="113"/>
      <c r="K28" s="42">
        <f t="shared" si="0"/>
        <v>0</v>
      </c>
      <c r="L28" s="51">
        <f t="shared" si="0"/>
        <v>0</v>
      </c>
      <c r="M28" s="113"/>
      <c r="N28" s="28"/>
      <c r="O28" s="518"/>
      <c r="P28" s="519"/>
      <c r="Q28" s="124"/>
      <c r="R28" s="514"/>
      <c r="S28" s="515"/>
      <c r="T28" s="42">
        <f t="shared" si="1"/>
        <v>0</v>
      </c>
      <c r="U28" s="321">
        <f t="shared" si="1"/>
        <v>0</v>
      </c>
      <c r="V28" s="322"/>
      <c r="W28" s="369">
        <f>HLOOKUP($D28,賃金入力!$H$1:$S$13,13,0)</f>
        <v>0</v>
      </c>
      <c r="X28" s="370"/>
      <c r="Y28" s="493">
        <f>HLOOKUP($D28,賃金入力!$H$1:$S$13,7,0)</f>
        <v>0</v>
      </c>
      <c r="Z28" s="494"/>
    </row>
    <row r="29" spans="2:26" ht="19.5" customHeight="1" x14ac:dyDescent="0.15">
      <c r="B29" s="288" t="s">
        <v>12</v>
      </c>
      <c r="C29" s="35">
        <f>IF(D29=0,0,IF(D29&gt;3,$B$1,$B$1+1))</f>
        <v>0</v>
      </c>
      <c r="D29" s="36">
        <f>賃金入力!T15</f>
        <v>0</v>
      </c>
      <c r="E29" s="30"/>
      <c r="F29" s="105"/>
      <c r="G29" s="30"/>
      <c r="H29" s="32"/>
      <c r="I29" s="27"/>
      <c r="J29" s="33"/>
      <c r="K29" s="43">
        <f t="shared" si="0"/>
        <v>0</v>
      </c>
      <c r="L29" s="52">
        <f t="shared" si="0"/>
        <v>0</v>
      </c>
      <c r="M29" s="125"/>
      <c r="N29" s="27"/>
      <c r="O29" s="520"/>
      <c r="P29" s="521"/>
      <c r="Q29" s="27"/>
      <c r="R29" s="520"/>
      <c r="S29" s="521"/>
      <c r="T29" s="47">
        <f t="shared" si="1"/>
        <v>0</v>
      </c>
      <c r="U29" s="323">
        <f>O29+R29</f>
        <v>0</v>
      </c>
      <c r="V29" s="324"/>
      <c r="W29" s="362">
        <f>HLOOKUP($D29,賃金入力!$T$1:$X$13,13,0)</f>
        <v>0</v>
      </c>
      <c r="X29" s="363"/>
      <c r="Y29" s="491">
        <f>HLOOKUP($D29,賃金入力!$T$1:$X$13,7,0)</f>
        <v>0</v>
      </c>
      <c r="Z29" s="492"/>
    </row>
    <row r="30" spans="2:26" ht="19.5" customHeight="1" x14ac:dyDescent="0.15">
      <c r="B30" s="289"/>
      <c r="C30" s="37">
        <f>IF(D30=0,0,IF(D30&gt;3,$B$1,$B$1+1))</f>
        <v>0</v>
      </c>
      <c r="D30" s="38">
        <f>賃金入力!V15</f>
        <v>0</v>
      </c>
      <c r="E30" s="25"/>
      <c r="F30" s="31"/>
      <c r="G30" s="25"/>
      <c r="H30" s="34"/>
      <c r="I30" s="28"/>
      <c r="J30" s="106"/>
      <c r="K30" s="44">
        <f t="shared" si="0"/>
        <v>0</v>
      </c>
      <c r="L30" s="50">
        <f t="shared" si="0"/>
        <v>0</v>
      </c>
      <c r="M30" s="113"/>
      <c r="N30" s="114"/>
      <c r="O30" s="516"/>
      <c r="P30" s="517"/>
      <c r="Q30" s="114"/>
      <c r="R30" s="516"/>
      <c r="S30" s="517"/>
      <c r="T30" s="46">
        <f t="shared" si="1"/>
        <v>0</v>
      </c>
      <c r="U30" s="315">
        <f>O30+R30</f>
        <v>0</v>
      </c>
      <c r="V30" s="316"/>
      <c r="W30" s="360">
        <f>HLOOKUP($D30,賃金入力!$T$1:$X$13,13,0)</f>
        <v>0</v>
      </c>
      <c r="X30" s="361"/>
      <c r="Y30" s="508">
        <f>HLOOKUP($D30,賃金入力!$T$1:$X$13,7,0)</f>
        <v>0</v>
      </c>
      <c r="Z30" s="509"/>
    </row>
    <row r="31" spans="2:26" ht="19.5" customHeight="1" x14ac:dyDescent="0.15">
      <c r="B31" s="290"/>
      <c r="C31" s="39">
        <f>IF(D31=0,0,IF(D31&gt;3,$B$1,$B$1+1))</f>
        <v>0</v>
      </c>
      <c r="D31" s="40">
        <f>賃金入力!X15</f>
        <v>0</v>
      </c>
      <c r="E31" s="25"/>
      <c r="F31" s="126"/>
      <c r="G31" s="25"/>
      <c r="H31" s="127"/>
      <c r="I31" s="29"/>
      <c r="J31" s="106"/>
      <c r="K31" s="45">
        <f t="shared" si="0"/>
        <v>0</v>
      </c>
      <c r="L31" s="52">
        <f t="shared" si="0"/>
        <v>0</v>
      </c>
      <c r="M31" s="113"/>
      <c r="N31" s="124"/>
      <c r="O31" s="514"/>
      <c r="P31" s="515"/>
      <c r="Q31" s="124"/>
      <c r="R31" s="514"/>
      <c r="S31" s="515"/>
      <c r="T31" s="48">
        <f t="shared" si="1"/>
        <v>0</v>
      </c>
      <c r="U31" s="489">
        <f>O31+R31</f>
        <v>0</v>
      </c>
      <c r="V31" s="490"/>
      <c r="W31" s="495">
        <f>HLOOKUP($D31,賃金入力!$T$1:$X$13,13,0)</f>
        <v>0</v>
      </c>
      <c r="X31" s="496"/>
      <c r="Y31" s="510">
        <f>HLOOKUP($D31,賃金入力!$T$1:$X$13,7,0)</f>
        <v>0</v>
      </c>
      <c r="Z31" s="511"/>
    </row>
    <row r="32" spans="2:26" ht="22.5" customHeight="1" thickBot="1" x14ac:dyDescent="0.2">
      <c r="B32" s="335" t="s">
        <v>29</v>
      </c>
      <c r="C32" s="336"/>
      <c r="D32" s="336"/>
      <c r="E32" s="273"/>
      <c r="F32" s="328">
        <f>SUM(F17:F31)</f>
        <v>0</v>
      </c>
      <c r="G32" s="273"/>
      <c r="H32" s="328">
        <f>SUM(H17:H31)</f>
        <v>0</v>
      </c>
      <c r="I32" s="273"/>
      <c r="J32" s="328">
        <f>SUM(J17:J31)</f>
        <v>0</v>
      </c>
      <c r="K32" s="128" t="s">
        <v>88</v>
      </c>
      <c r="L32" s="53">
        <f>SUM(L17:L31)</f>
        <v>0</v>
      </c>
      <c r="M32" s="107"/>
      <c r="N32" s="273"/>
      <c r="O32" s="376">
        <f>SUM(O17:O31)</f>
        <v>0</v>
      </c>
      <c r="P32" s="377"/>
      <c r="Q32" s="273"/>
      <c r="R32" s="376">
        <f>SUM(R17:S31)</f>
        <v>0</v>
      </c>
      <c r="S32" s="377"/>
      <c r="T32" s="129" t="s">
        <v>89</v>
      </c>
      <c r="U32" s="350">
        <f>SUM(U17:V31)</f>
        <v>0</v>
      </c>
      <c r="V32" s="351"/>
      <c r="W32" s="341" t="s">
        <v>90</v>
      </c>
      <c r="X32" s="342"/>
      <c r="Y32" s="352">
        <f>SUM(Y17:Z31)</f>
        <v>0</v>
      </c>
      <c r="Z32" s="353"/>
    </row>
    <row r="33" spans="1:26" ht="22.5" customHeight="1" thickBot="1" x14ac:dyDescent="0.2">
      <c r="A33" s="470">
        <f>COUNTIF(賃金入力!G16:G125,3)</f>
        <v>0</v>
      </c>
      <c r="B33" s="337"/>
      <c r="C33" s="338"/>
      <c r="D33" s="338"/>
      <c r="E33" s="274"/>
      <c r="F33" s="329"/>
      <c r="G33" s="274"/>
      <c r="H33" s="329"/>
      <c r="I33" s="274"/>
      <c r="J33" s="329"/>
      <c r="K33" s="358">
        <f>IF(SUM(K17:K28)=0,0,SUM(K17:K28)/COUNTIF(K17:K28,"&gt;0"))</f>
        <v>0</v>
      </c>
      <c r="L33" s="60">
        <f>ROUNDDOWN(L32/1000,0)</f>
        <v>0</v>
      </c>
      <c r="M33" s="130"/>
      <c r="N33" s="274"/>
      <c r="O33" s="378"/>
      <c r="P33" s="379"/>
      <c r="Q33" s="274"/>
      <c r="R33" s="378"/>
      <c r="S33" s="379"/>
      <c r="T33" s="57">
        <f>IF(SUM(T17:T28)=0,0,SUM(T17:T28)/COUNTIF(T17:T28,"&gt;0"))</f>
        <v>0</v>
      </c>
      <c r="U33" s="131"/>
      <c r="V33" s="58">
        <f>ROUNDDOWN(U32/1000,0)</f>
        <v>0</v>
      </c>
      <c r="W33" s="346">
        <f>IF(COUNTIF(W17:X28,"&gt;0")=0,0,SUM(W17:W28)/COUNTIF(W17:W28,"&gt;0"))</f>
        <v>0</v>
      </c>
      <c r="X33" s="347"/>
      <c r="Y33" s="132"/>
      <c r="Z33" s="59">
        <f>ROUNDDOWN(Y32/1000,0)</f>
        <v>0</v>
      </c>
    </row>
    <row r="34" spans="1:26" ht="22.5" customHeight="1" thickBot="1" x14ac:dyDescent="0.2">
      <c r="A34" s="470"/>
      <c r="B34" s="337"/>
      <c r="C34" s="338"/>
      <c r="D34" s="338"/>
      <c r="E34" s="274"/>
      <c r="F34" s="329"/>
      <c r="G34" s="274"/>
      <c r="H34" s="329"/>
      <c r="I34" s="274"/>
      <c r="J34" s="329"/>
      <c r="K34" s="359"/>
      <c r="L34" s="60">
        <f>L33+F45</f>
        <v>0</v>
      </c>
      <c r="M34" s="130"/>
      <c r="N34" s="274"/>
      <c r="O34" s="378"/>
      <c r="P34" s="379"/>
      <c r="Q34" s="274"/>
      <c r="R34" s="378"/>
      <c r="S34" s="379"/>
      <c r="T34" s="133"/>
      <c r="U34" s="348">
        <f>V33-Z33</f>
        <v>0</v>
      </c>
      <c r="V34" s="348"/>
      <c r="W34" s="348"/>
      <c r="X34" s="348"/>
      <c r="Y34" s="348"/>
      <c r="Z34" s="349"/>
    </row>
    <row r="35" spans="1:26" s="134" customFormat="1" ht="12.75" customHeight="1" x14ac:dyDescent="0.15">
      <c r="A35" s="471"/>
      <c r="B35" s="247" t="str">
        <f>"⑫　令　和　"&amp;$B$1&amp;"　年　度　確　定"</f>
        <v>⑫　令　和　7　年　度　確　定</v>
      </c>
      <c r="C35" s="248"/>
      <c r="D35" s="248"/>
      <c r="E35" s="248"/>
      <c r="F35" s="248"/>
      <c r="G35" s="249"/>
      <c r="H35" s="319" t="s">
        <v>36</v>
      </c>
      <c r="I35" s="268" t="str">
        <f>"⑬　令　和　6　年　度　概　算"</f>
        <v>⑬　令　和　6　年　度　概　算</v>
      </c>
      <c r="J35" s="269"/>
      <c r="K35" s="269"/>
      <c r="L35" s="270"/>
      <c r="M35" s="330" t="str">
        <f>"　　⑭　令　和　6　年度　賃金総額の見込額"</f>
        <v>　　⑭　令　和　6　年度　賃金総額の見込額</v>
      </c>
      <c r="N35" s="331"/>
      <c r="O35" s="331"/>
      <c r="P35" s="331"/>
      <c r="Q35" s="331"/>
      <c r="R35" s="331"/>
      <c r="S35" s="331"/>
      <c r="T35" s="332"/>
      <c r="U35" s="343"/>
      <c r="V35" s="344"/>
      <c r="W35" s="344"/>
      <c r="X35" s="344"/>
      <c r="Y35" s="344"/>
      <c r="Z35" s="345"/>
    </row>
    <row r="36" spans="1:26" s="134" customFormat="1" ht="12.75" customHeight="1" x14ac:dyDescent="0.15">
      <c r="A36" s="471"/>
      <c r="B36" s="339" t="s">
        <v>30</v>
      </c>
      <c r="C36" s="340"/>
      <c r="D36" s="340"/>
      <c r="E36" s="340"/>
      <c r="F36" s="250" t="s">
        <v>31</v>
      </c>
      <c r="G36" s="251"/>
      <c r="H36" s="320"/>
      <c r="I36" s="318" t="s">
        <v>32</v>
      </c>
      <c r="J36" s="250"/>
      <c r="K36" s="250" t="s">
        <v>31</v>
      </c>
      <c r="L36" s="327"/>
      <c r="M36" s="381" t="s">
        <v>37</v>
      </c>
      <c r="N36" s="250"/>
      <c r="O36" s="250"/>
      <c r="P36" s="386" t="s">
        <v>39</v>
      </c>
      <c r="Q36" s="386"/>
      <c r="R36" s="386"/>
      <c r="S36" s="250" t="s">
        <v>40</v>
      </c>
      <c r="T36" s="387"/>
      <c r="U36" s="482"/>
      <c r="V36" s="483"/>
      <c r="W36" s="484"/>
      <c r="X36" s="479"/>
      <c r="Y36" s="480"/>
      <c r="Z36" s="481"/>
    </row>
    <row r="37" spans="1:26" ht="11.25" customHeight="1" x14ac:dyDescent="0.15">
      <c r="A37" s="467">
        <f>IF(A33=0,0,1)</f>
        <v>0</v>
      </c>
      <c r="B37" s="293">
        <v>12</v>
      </c>
      <c r="C37" s="252"/>
      <c r="D37" s="252"/>
      <c r="E37" s="253"/>
      <c r="F37" s="333">
        <f>IF(B37=12,C37*365,ROUNDUP(C37*365/12,0)*B37)</f>
        <v>0</v>
      </c>
      <c r="G37" s="334"/>
      <c r="H37" s="246"/>
      <c r="I37" s="293">
        <v>12</v>
      </c>
      <c r="J37" s="253"/>
      <c r="K37" s="333">
        <f>IF(I37=12,J37*365,ROUNDUP(J37*365/12,0)*I37)</f>
        <v>0</v>
      </c>
      <c r="L37" s="334"/>
      <c r="M37" s="392" t="s">
        <v>92</v>
      </c>
      <c r="N37" s="393"/>
      <c r="O37" s="393"/>
      <c r="P37" s="380"/>
      <c r="Q37" s="380"/>
      <c r="R37" s="380"/>
      <c r="S37" s="442"/>
      <c r="T37" s="443"/>
      <c r="U37" s="436" t="str">
        <f>IF($A37=0,"",VLOOKUP($A37,賃金入力!$A$16:$C$125,2,0))</f>
        <v/>
      </c>
      <c r="V37" s="437"/>
      <c r="W37" s="438"/>
      <c r="X37" s="410" t="str">
        <f>IF($A37=0,"",VLOOKUP($A37,賃金入力!$A$16:$C$125,3,0))</f>
        <v/>
      </c>
      <c r="Y37" s="411"/>
      <c r="Z37" s="412"/>
    </row>
    <row r="38" spans="1:26" ht="11.25" customHeight="1" x14ac:dyDescent="0.15">
      <c r="A38" s="467"/>
      <c r="B38" s="294"/>
      <c r="C38" s="254"/>
      <c r="D38" s="254"/>
      <c r="E38" s="255"/>
      <c r="F38" s="333"/>
      <c r="G38" s="334"/>
      <c r="H38" s="246"/>
      <c r="I38" s="294"/>
      <c r="J38" s="255"/>
      <c r="K38" s="333"/>
      <c r="L38" s="334"/>
      <c r="M38" s="392"/>
      <c r="N38" s="393"/>
      <c r="O38" s="393"/>
      <c r="P38" s="380"/>
      <c r="Q38" s="380"/>
      <c r="R38" s="380"/>
      <c r="S38" s="442"/>
      <c r="T38" s="443"/>
      <c r="U38" s="439"/>
      <c r="V38" s="440"/>
      <c r="W38" s="441"/>
      <c r="X38" s="410"/>
      <c r="Y38" s="411"/>
      <c r="Z38" s="412"/>
    </row>
    <row r="39" spans="1:26" ht="11.25" customHeight="1" x14ac:dyDescent="0.15">
      <c r="A39" s="467">
        <f>IF(A37=0,0,IF($A$33&lt;A37+1,0,MAX(A35:A38)+1))</f>
        <v>0</v>
      </c>
      <c r="B39" s="293">
        <v>12</v>
      </c>
      <c r="C39" s="252"/>
      <c r="D39" s="252"/>
      <c r="E39" s="253"/>
      <c r="F39" s="333">
        <f>IF(B39=12,C39*365,ROUNDUP(C39*365/12,0)*B39)</f>
        <v>0</v>
      </c>
      <c r="G39" s="334"/>
      <c r="H39" s="246"/>
      <c r="I39" s="293">
        <v>12</v>
      </c>
      <c r="J39" s="253"/>
      <c r="K39" s="333">
        <f>IF(I39=12,J39*365,ROUNDUP(J39*365/12,0)*I39)</f>
        <v>0</v>
      </c>
      <c r="L39" s="334"/>
      <c r="M39" s="392" t="s">
        <v>60</v>
      </c>
      <c r="N39" s="393"/>
      <c r="O39" s="393"/>
      <c r="P39" s="375"/>
      <c r="Q39" s="375"/>
      <c r="R39" s="375"/>
      <c r="S39" s="382"/>
      <c r="T39" s="383"/>
      <c r="U39" s="436" t="str">
        <f>IF($A39=0,"",VLOOKUP($A39,賃金入力!$A$16:$C$125,2,0))</f>
        <v/>
      </c>
      <c r="V39" s="437"/>
      <c r="W39" s="438"/>
      <c r="X39" s="410" t="str">
        <f>IF($A39=0,"",VLOOKUP($A39,賃金入力!$A$16:$C$125,3,0))</f>
        <v/>
      </c>
      <c r="Y39" s="411"/>
      <c r="Z39" s="412"/>
    </row>
    <row r="40" spans="1:26" ht="11.25" customHeight="1" x14ac:dyDescent="0.15">
      <c r="A40" s="467"/>
      <c r="B40" s="294"/>
      <c r="C40" s="254"/>
      <c r="D40" s="254"/>
      <c r="E40" s="255"/>
      <c r="F40" s="333"/>
      <c r="G40" s="334"/>
      <c r="H40" s="246"/>
      <c r="I40" s="294"/>
      <c r="J40" s="255"/>
      <c r="K40" s="333"/>
      <c r="L40" s="334"/>
      <c r="M40" s="392"/>
      <c r="N40" s="393"/>
      <c r="O40" s="393"/>
      <c r="P40" s="375"/>
      <c r="Q40" s="375"/>
      <c r="R40" s="375"/>
      <c r="S40" s="384"/>
      <c r="T40" s="385"/>
      <c r="U40" s="439"/>
      <c r="V40" s="440"/>
      <c r="W40" s="441"/>
      <c r="X40" s="410"/>
      <c r="Y40" s="411"/>
      <c r="Z40" s="412"/>
    </row>
    <row r="41" spans="1:26" ht="11.25" customHeight="1" x14ac:dyDescent="0.15">
      <c r="A41" s="467">
        <f>IF(A39=0,0,IF($A$33&lt;A39+1,0,MAX(A37:A40)+1))</f>
        <v>0</v>
      </c>
      <c r="B41" s="293">
        <v>12</v>
      </c>
      <c r="C41" s="252"/>
      <c r="D41" s="252"/>
      <c r="E41" s="253"/>
      <c r="F41" s="333">
        <f>IF(B41=12,C41*365,ROUNDUP(C41*365/12,0)*B41)</f>
        <v>0</v>
      </c>
      <c r="G41" s="334"/>
      <c r="H41" s="246"/>
      <c r="I41" s="293">
        <v>12</v>
      </c>
      <c r="J41" s="253"/>
      <c r="K41" s="333">
        <f>IF(I41=12,J41*365,ROUNDUP(J41*365/12,0)*I41)</f>
        <v>0</v>
      </c>
      <c r="L41" s="334"/>
      <c r="M41" s="392" t="s">
        <v>61</v>
      </c>
      <c r="N41" s="393"/>
      <c r="O41" s="393"/>
      <c r="P41" s="468"/>
      <c r="Q41" s="468"/>
      <c r="R41" s="468"/>
      <c r="S41" s="421"/>
      <c r="T41" s="422"/>
      <c r="U41" s="436" t="str">
        <f>IF($A41=0,"",VLOOKUP($A41,賃金入力!$A$16:$C$125,2,0))</f>
        <v/>
      </c>
      <c r="V41" s="437"/>
      <c r="W41" s="438"/>
      <c r="X41" s="410" t="str">
        <f>IF($A41=0,"",VLOOKUP($A41,賃金入力!$A$16:$C$125,3,0))</f>
        <v/>
      </c>
      <c r="Y41" s="411"/>
      <c r="Z41" s="412"/>
    </row>
    <row r="42" spans="1:26" ht="11.25" customHeight="1" x14ac:dyDescent="0.15">
      <c r="A42" s="467"/>
      <c r="B42" s="294"/>
      <c r="C42" s="254"/>
      <c r="D42" s="254"/>
      <c r="E42" s="255"/>
      <c r="F42" s="333"/>
      <c r="G42" s="334"/>
      <c r="H42" s="246"/>
      <c r="I42" s="294"/>
      <c r="J42" s="255"/>
      <c r="K42" s="333"/>
      <c r="L42" s="334"/>
      <c r="M42" s="392"/>
      <c r="N42" s="393"/>
      <c r="O42" s="393"/>
      <c r="P42" s="468"/>
      <c r="Q42" s="468"/>
      <c r="R42" s="468"/>
      <c r="S42" s="423"/>
      <c r="T42" s="424"/>
      <c r="U42" s="439"/>
      <c r="V42" s="440"/>
      <c r="W42" s="441"/>
      <c r="X42" s="410"/>
      <c r="Y42" s="411"/>
      <c r="Z42" s="412"/>
    </row>
    <row r="43" spans="1:26" ht="11.25" customHeight="1" x14ac:dyDescent="0.15">
      <c r="A43" s="467">
        <f>IF(A41=0,0,IF($A$33&lt;A41+1,0,MAX(A39:A42)+1))</f>
        <v>0</v>
      </c>
      <c r="B43" s="293">
        <v>12</v>
      </c>
      <c r="C43" s="252"/>
      <c r="D43" s="252"/>
      <c r="E43" s="253"/>
      <c r="F43" s="333">
        <f>IF(B43=12,C43*365,ROUNDUP(C43*365/12,0)*B43)</f>
        <v>0</v>
      </c>
      <c r="G43" s="334"/>
      <c r="H43" s="246"/>
      <c r="I43" s="293">
        <v>12</v>
      </c>
      <c r="J43" s="253"/>
      <c r="K43" s="333">
        <f>IF(I43=12,J43*365,ROUNDUP(J43*365/12,0)*I43)</f>
        <v>0</v>
      </c>
      <c r="L43" s="334"/>
      <c r="M43" s="392" t="s">
        <v>62</v>
      </c>
      <c r="N43" s="393"/>
      <c r="O43" s="393"/>
      <c r="P43" s="468"/>
      <c r="Q43" s="468"/>
      <c r="R43" s="468"/>
      <c r="S43" s="421"/>
      <c r="T43" s="422"/>
      <c r="U43" s="436" t="str">
        <f>IF($A43=0,"",VLOOKUP($A43,賃金入力!$A$16:$C$125,2,0))</f>
        <v/>
      </c>
      <c r="V43" s="437"/>
      <c r="W43" s="438"/>
      <c r="X43" s="410" t="str">
        <f>IF($A43=0,"",VLOOKUP($A43,賃金入力!$A$16:$C$125,3,0))</f>
        <v/>
      </c>
      <c r="Y43" s="411"/>
      <c r="Z43" s="412"/>
    </row>
    <row r="44" spans="1:26" ht="11.25" customHeight="1" thickBot="1" x14ac:dyDescent="0.2">
      <c r="A44" s="467"/>
      <c r="B44" s="294"/>
      <c r="C44" s="512"/>
      <c r="D44" s="512"/>
      <c r="E44" s="513"/>
      <c r="F44" s="333"/>
      <c r="G44" s="334"/>
      <c r="H44" s="246"/>
      <c r="I44" s="294"/>
      <c r="J44" s="255"/>
      <c r="K44" s="333"/>
      <c r="L44" s="334"/>
      <c r="M44" s="394"/>
      <c r="N44" s="395"/>
      <c r="O44" s="395"/>
      <c r="P44" s="469"/>
      <c r="Q44" s="469"/>
      <c r="R44" s="469"/>
      <c r="S44" s="425"/>
      <c r="T44" s="426"/>
      <c r="U44" s="439"/>
      <c r="V44" s="440"/>
      <c r="W44" s="441"/>
      <c r="X44" s="410"/>
      <c r="Y44" s="411"/>
      <c r="Z44" s="412"/>
    </row>
    <row r="45" spans="1:26" ht="11.25" customHeight="1" x14ac:dyDescent="0.15">
      <c r="A45" s="467">
        <f>IF(A43=0,0,IF($A$33&lt;A43+1,0,MAX(A41:A44)+1))</f>
        <v>0</v>
      </c>
      <c r="B45" s="472"/>
      <c r="C45" s="473"/>
      <c r="D45" s="473"/>
      <c r="E45" s="474"/>
      <c r="F45" s="406">
        <f>ROUNDDOWN(SUM(F37:G44)/1000,0)</f>
        <v>0</v>
      </c>
      <c r="G45" s="478"/>
      <c r="H45" s="404" t="s">
        <v>38</v>
      </c>
      <c r="I45" s="406">
        <f>IF(P45="前年と同額",L33,P45)+K45</f>
        <v>0</v>
      </c>
      <c r="J45" s="407"/>
      <c r="K45" s="413">
        <f>ROUNDDOWN(SUM(K37:L44)/1000,0)</f>
        <v>0</v>
      </c>
      <c r="L45" s="414"/>
      <c r="M45" s="417" t="s">
        <v>38</v>
      </c>
      <c r="N45" s="418"/>
      <c r="O45" s="418"/>
      <c r="P45" s="398" t="str">
        <f>IF(SUM(P37:R44)=0,"前年と同額",ROUNDDOWN(SUM(P41:R44)/1000,0))</f>
        <v>前年と同額</v>
      </c>
      <c r="Q45" s="399"/>
      <c r="R45" s="400"/>
      <c r="S45" s="502" t="str">
        <f>IF(SUM(S37:T44)=0,"前年と同額",ROUNDDOWN(SUM(S41:T44)/1000,0))</f>
        <v>前年と同額</v>
      </c>
      <c r="T45" s="349"/>
      <c r="U45" s="430" t="str">
        <f>IF($A45=0,"",VLOOKUP($A45,賃金入力!$A$16:$C$125,2,0))</f>
        <v/>
      </c>
      <c r="V45" s="431"/>
      <c r="W45" s="432"/>
      <c r="X45" s="410" t="str">
        <f>IF($A45=0,"",VLOOKUP($A45,賃金入力!$A$16:$C$125,3,0))</f>
        <v/>
      </c>
      <c r="Y45" s="411"/>
      <c r="Z45" s="412"/>
    </row>
    <row r="46" spans="1:26" ht="11.25" customHeight="1" thickBot="1" x14ac:dyDescent="0.2">
      <c r="A46" s="467"/>
      <c r="B46" s="475"/>
      <c r="C46" s="476"/>
      <c r="D46" s="476"/>
      <c r="E46" s="477"/>
      <c r="F46" s="415"/>
      <c r="G46" s="416"/>
      <c r="H46" s="405"/>
      <c r="I46" s="408"/>
      <c r="J46" s="409"/>
      <c r="K46" s="415"/>
      <c r="L46" s="416"/>
      <c r="M46" s="419"/>
      <c r="N46" s="420"/>
      <c r="O46" s="420"/>
      <c r="P46" s="401"/>
      <c r="Q46" s="402"/>
      <c r="R46" s="403"/>
      <c r="S46" s="503"/>
      <c r="T46" s="504"/>
      <c r="U46" s="433"/>
      <c r="V46" s="434"/>
      <c r="W46" s="435"/>
      <c r="X46" s="427"/>
      <c r="Y46" s="428"/>
      <c r="Z46" s="429"/>
    </row>
  </sheetData>
  <sheetProtection sheet="1"/>
  <mergeCells count="227">
    <mergeCell ref="B1:C1"/>
    <mergeCell ref="F1:J1"/>
    <mergeCell ref="B2:E2"/>
    <mergeCell ref="I2:R2"/>
    <mergeCell ref="B3:E3"/>
    <mergeCell ref="F3:F4"/>
    <mergeCell ref="G3:H4"/>
    <mergeCell ref="I3:N4"/>
    <mergeCell ref="R3:V3"/>
    <mergeCell ref="B4:E5"/>
    <mergeCell ref="K8:K9"/>
    <mergeCell ref="L8:L9"/>
    <mergeCell ref="M8:O9"/>
    <mergeCell ref="P8:P9"/>
    <mergeCell ref="B11:Z11"/>
    <mergeCell ref="B12:D16"/>
    <mergeCell ref="E12:L12"/>
    <mergeCell ref="N12:Z12"/>
    <mergeCell ref="G13:H13"/>
    <mergeCell ref="I13:J13"/>
    <mergeCell ref="R4:V8"/>
    <mergeCell ref="F5:F7"/>
    <mergeCell ref="G5:H7"/>
    <mergeCell ref="I6:L7"/>
    <mergeCell ref="B7:E7"/>
    <mergeCell ref="X7:Z7"/>
    <mergeCell ref="B8:E9"/>
    <mergeCell ref="F8:F9"/>
    <mergeCell ref="G8:H9"/>
    <mergeCell ref="I8:J9"/>
    <mergeCell ref="K13:L13"/>
    <mergeCell ref="N13:P13"/>
    <mergeCell ref="Q13:S13"/>
    <mergeCell ref="T13:V13"/>
    <mergeCell ref="E14:F14"/>
    <mergeCell ref="G14:H14"/>
    <mergeCell ref="I14:J14"/>
    <mergeCell ref="K14:L14"/>
    <mergeCell ref="N14:P15"/>
    <mergeCell ref="Q14:S14"/>
    <mergeCell ref="B17:C17"/>
    <mergeCell ref="O17:P17"/>
    <mergeCell ref="R17:S17"/>
    <mergeCell ref="U17:V17"/>
    <mergeCell ref="W17:X17"/>
    <mergeCell ref="T14:V14"/>
    <mergeCell ref="W14:Z14"/>
    <mergeCell ref="G15:H15"/>
    <mergeCell ref="I15:J15"/>
    <mergeCell ref="K15:L15"/>
    <mergeCell ref="Q15:S15"/>
    <mergeCell ref="T15:V15"/>
    <mergeCell ref="W15:Z15"/>
    <mergeCell ref="Y17:Z17"/>
    <mergeCell ref="O18:P18"/>
    <mergeCell ref="R18:S18"/>
    <mergeCell ref="U18:V18"/>
    <mergeCell ref="W18:X18"/>
    <mergeCell ref="Y18:Z18"/>
    <mergeCell ref="O16:P16"/>
    <mergeCell ref="R16:S16"/>
    <mergeCell ref="U16:V16"/>
    <mergeCell ref="W16:X16"/>
    <mergeCell ref="Y16:Z16"/>
    <mergeCell ref="O19:P19"/>
    <mergeCell ref="R19:S19"/>
    <mergeCell ref="U19:V19"/>
    <mergeCell ref="W19:X19"/>
    <mergeCell ref="Y19:Z19"/>
    <mergeCell ref="O20:P20"/>
    <mergeCell ref="R20:S20"/>
    <mergeCell ref="U20:V20"/>
    <mergeCell ref="W20:X20"/>
    <mergeCell ref="Y20:Z20"/>
    <mergeCell ref="O21:P21"/>
    <mergeCell ref="R21:S21"/>
    <mergeCell ref="U21:V21"/>
    <mergeCell ref="W21:X21"/>
    <mergeCell ref="Y21:Z21"/>
    <mergeCell ref="O22:P22"/>
    <mergeCell ref="R22:S22"/>
    <mergeCell ref="U22:V22"/>
    <mergeCell ref="W22:X22"/>
    <mergeCell ref="Y22:Z22"/>
    <mergeCell ref="O23:P23"/>
    <mergeCell ref="R23:S23"/>
    <mergeCell ref="U23:V23"/>
    <mergeCell ref="W23:X23"/>
    <mergeCell ref="Y23:Z23"/>
    <mergeCell ref="O24:P24"/>
    <mergeCell ref="R24:S24"/>
    <mergeCell ref="U24:V24"/>
    <mergeCell ref="W24:X24"/>
    <mergeCell ref="Y24:Z24"/>
    <mergeCell ref="O25:P25"/>
    <mergeCell ref="R25:S25"/>
    <mergeCell ref="U25:V25"/>
    <mergeCell ref="W25:X25"/>
    <mergeCell ref="Y25:Z25"/>
    <mergeCell ref="B26:C26"/>
    <mergeCell ref="O26:P26"/>
    <mergeCell ref="R26:S26"/>
    <mergeCell ref="U26:V26"/>
    <mergeCell ref="W26:X26"/>
    <mergeCell ref="B29:B31"/>
    <mergeCell ref="O29:P29"/>
    <mergeCell ref="R29:S29"/>
    <mergeCell ref="U29:V29"/>
    <mergeCell ref="W29:X29"/>
    <mergeCell ref="Y26:Z26"/>
    <mergeCell ref="O27:P27"/>
    <mergeCell ref="R27:S27"/>
    <mergeCell ref="U27:V27"/>
    <mergeCell ref="W27:X27"/>
    <mergeCell ref="Y27:Z27"/>
    <mergeCell ref="Y29:Z29"/>
    <mergeCell ref="O30:P30"/>
    <mergeCell ref="R30:S30"/>
    <mergeCell ref="U30:V30"/>
    <mergeCell ref="W30:X30"/>
    <mergeCell ref="Y30:Z30"/>
    <mergeCell ref="O28:P28"/>
    <mergeCell ref="R28:S28"/>
    <mergeCell ref="U28:V28"/>
    <mergeCell ref="W28:X28"/>
    <mergeCell ref="Y28:Z28"/>
    <mergeCell ref="O31:P31"/>
    <mergeCell ref="R31:S31"/>
    <mergeCell ref="U31:V31"/>
    <mergeCell ref="U32:V32"/>
    <mergeCell ref="W32:X32"/>
    <mergeCell ref="Y32:Z32"/>
    <mergeCell ref="W31:X31"/>
    <mergeCell ref="Y31:Z31"/>
    <mergeCell ref="G32:G34"/>
    <mergeCell ref="H32:H34"/>
    <mergeCell ref="O32:P34"/>
    <mergeCell ref="Q32:Q34"/>
    <mergeCell ref="R32:S34"/>
    <mergeCell ref="A33:A34"/>
    <mergeCell ref="K33:K34"/>
    <mergeCell ref="W33:X33"/>
    <mergeCell ref="U34:Z34"/>
    <mergeCell ref="I32:I34"/>
    <mergeCell ref="J32:J34"/>
    <mergeCell ref="N32:N34"/>
    <mergeCell ref="B32:D34"/>
    <mergeCell ref="E32:E34"/>
    <mergeCell ref="F32:F34"/>
    <mergeCell ref="M36:O36"/>
    <mergeCell ref="P36:R36"/>
    <mergeCell ref="S36:T36"/>
    <mergeCell ref="U36:W36"/>
    <mergeCell ref="X36:Z36"/>
    <mergeCell ref="A37:A38"/>
    <mergeCell ref="B37:B38"/>
    <mergeCell ref="C37:E38"/>
    <mergeCell ref="F37:G38"/>
    <mergeCell ref="H37:H38"/>
    <mergeCell ref="A35:A36"/>
    <mergeCell ref="B35:G35"/>
    <mergeCell ref="H35:H36"/>
    <mergeCell ref="I35:L35"/>
    <mergeCell ref="M35:T35"/>
    <mergeCell ref="U35:Z35"/>
    <mergeCell ref="B36:E36"/>
    <mergeCell ref="F36:G36"/>
    <mergeCell ref="I36:J36"/>
    <mergeCell ref="K36:L36"/>
    <mergeCell ref="U37:W38"/>
    <mergeCell ref="X37:Z38"/>
    <mergeCell ref="A39:A40"/>
    <mergeCell ref="B39:B40"/>
    <mergeCell ref="C39:E40"/>
    <mergeCell ref="F39:G40"/>
    <mergeCell ref="H39:H40"/>
    <mergeCell ref="I39:I40"/>
    <mergeCell ref="J39:J40"/>
    <mergeCell ref="K39:L40"/>
    <mergeCell ref="I37:I38"/>
    <mergeCell ref="J37:J38"/>
    <mergeCell ref="K37:L38"/>
    <mergeCell ref="M37:O38"/>
    <mergeCell ref="P37:R38"/>
    <mergeCell ref="S37:T38"/>
    <mergeCell ref="M39:O40"/>
    <mergeCell ref="P39:R40"/>
    <mergeCell ref="S39:T40"/>
    <mergeCell ref="U39:W40"/>
    <mergeCell ref="X39:Z40"/>
    <mergeCell ref="A41:A42"/>
    <mergeCell ref="B41:B42"/>
    <mergeCell ref="C41:E42"/>
    <mergeCell ref="F41:G42"/>
    <mergeCell ref="H41:H42"/>
    <mergeCell ref="A45:A46"/>
    <mergeCell ref="B45:E46"/>
    <mergeCell ref="F45:G46"/>
    <mergeCell ref="H45:H46"/>
    <mergeCell ref="I45:J46"/>
    <mergeCell ref="U41:W42"/>
    <mergeCell ref="X41:Z42"/>
    <mergeCell ref="A43:A44"/>
    <mergeCell ref="B43:B44"/>
    <mergeCell ref="C43:E44"/>
    <mergeCell ref="F43:G44"/>
    <mergeCell ref="H43:H44"/>
    <mergeCell ref="I43:I44"/>
    <mergeCell ref="J43:J44"/>
    <mergeCell ref="K43:L44"/>
    <mergeCell ref="I41:I42"/>
    <mergeCell ref="J41:J42"/>
    <mergeCell ref="K41:L42"/>
    <mergeCell ref="M41:O42"/>
    <mergeCell ref="P41:R42"/>
    <mergeCell ref="S41:T42"/>
    <mergeCell ref="K45:L46"/>
    <mergeCell ref="M45:O46"/>
    <mergeCell ref="P45:R46"/>
    <mergeCell ref="S45:T46"/>
    <mergeCell ref="U45:W46"/>
    <mergeCell ref="X45:Z46"/>
    <mergeCell ref="M43:O44"/>
    <mergeCell ref="P43:R44"/>
    <mergeCell ref="S43:T44"/>
    <mergeCell ref="U43:W44"/>
    <mergeCell ref="X43:Z44"/>
  </mergeCells>
  <phoneticPr fontId="1"/>
  <conditionalFormatting sqref="E17:L31 N17:Z31 C29:D31 W32:Z32 F32:S34 T33 U34 B37 I37 F37:G44 H37:H46 J37:L46 B39 I39 B41:C41 I41 B43:C43 I43 B45:G46 I45:I46">
    <cfRule type="cellIs" dxfId="6" priority="5" stopIfTrue="1" operator="equal">
      <formula>0</formula>
    </cfRule>
  </conditionalFormatting>
  <conditionalFormatting sqref="L3:N4 I3:K9 B4:E5 R4:V8 L5:L9 B8:E9 M8:O9">
    <cfRule type="cellIs" dxfId="5" priority="7" stopIfTrue="1" operator="equal">
      <formula>0</formula>
    </cfRule>
  </conditionalFormatting>
  <conditionalFormatting sqref="P37:R38">
    <cfRule type="cellIs" dxfId="4" priority="3" stopIfTrue="1" operator="equal">
      <formula>""</formula>
    </cfRule>
  </conditionalFormatting>
  <conditionalFormatting sqref="P41:R44">
    <cfRule type="cellIs" dxfId="3" priority="1" stopIfTrue="1" operator="equal">
      <formula>""</formula>
    </cfRule>
  </conditionalFormatting>
  <conditionalFormatting sqref="S39:T44">
    <cfRule type="cellIs" dxfId="2" priority="2" stopIfTrue="1" operator="equal">
      <formula>""</formula>
    </cfRule>
  </conditionalFormatting>
  <conditionalFormatting sqref="V33:X33 Z33">
    <cfRule type="cellIs" dxfId="1" priority="6" stopIfTrue="1" operator="equal">
      <formula>0</formula>
    </cfRule>
  </conditionalFormatting>
  <conditionalFormatting sqref="X8:X9">
    <cfRule type="cellIs" dxfId="0" priority="4" stopIfTrue="1" operator="equal">
      <formula>""</formula>
    </cfRule>
  </conditionalFormatting>
  <printOptions horizontalCentered="1" verticalCentered="1"/>
  <pageMargins left="0.39370078740157483" right="0.19685039370078741" top="0.19685039370078741" bottom="0.19685039370078741" header="0.31496062992125984" footer="0.31496062992125984"/>
  <pageSetup paperSize="12" scale="9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賃金入力</vt:lpstr>
      <vt:lpstr>賃金報告</vt:lpstr>
      <vt:lpstr>直接入力</vt:lpstr>
      <vt:lpstr>賃金報告!Print_Area</vt:lpstr>
      <vt:lpstr>賃金入力!Print_Titles</vt:lpstr>
    </vt:vector>
  </TitlesOfParts>
  <Company>全国商工会連合会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全国商工会連合会</dc:creator>
  <cp:lastModifiedBy>user01</cp:lastModifiedBy>
  <cp:lastPrinted>2025-03-24T02:39:14Z</cp:lastPrinted>
  <dcterms:created xsi:type="dcterms:W3CDTF">1999-03-31T08:05:16Z</dcterms:created>
  <dcterms:modified xsi:type="dcterms:W3CDTF">2026-01-21T06:30:03Z</dcterms:modified>
</cp:coreProperties>
</file>